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95" windowWidth="11640" windowHeight="5715" tabRatio="755" activeTab="1"/>
  </bookViews>
  <sheets>
    <sheet name="Transportasi" sheetId="25" r:id="rId1"/>
    <sheet name="Hidroteknik" sheetId="26" r:id="rId2"/>
    <sheet name="Struktur" sheetId="27" r:id="rId3"/>
    <sheet name="Gabungan" sheetId="29" r:id="rId4"/>
    <sheet name="Setara" sheetId="30" r:id="rId5"/>
  </sheets>
  <definedNames>
    <definedName name="_xlnm.Print_Area" localSheetId="3">Gabungan!$A$1:$G$120</definedName>
    <definedName name="_xlnm.Print_Area" localSheetId="1">Hidroteknik!$A$1:$G$115</definedName>
    <definedName name="_xlnm.Print_Area" localSheetId="4">Setara!$A$1:$E$106</definedName>
    <definedName name="_xlnm.Print_Area" localSheetId="2">Struktur!$A$1:$G$115</definedName>
    <definedName name="_xlnm.Print_Area" localSheetId="0">Transportasi!$A$1:$G$114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G52" i="29" l="1"/>
  <c r="G59" i="29"/>
  <c r="G76" i="29"/>
  <c r="G90" i="29"/>
  <c r="G96" i="29"/>
  <c r="F52" i="29"/>
  <c r="F76" i="29"/>
  <c r="F90" i="29"/>
  <c r="F96" i="29"/>
  <c r="F118" i="29"/>
  <c r="F117" i="29"/>
  <c r="F116" i="29"/>
  <c r="F114" i="29"/>
  <c r="G118" i="29"/>
  <c r="G117" i="29"/>
  <c r="G116" i="29"/>
  <c r="G112" i="29"/>
  <c r="G115" i="29"/>
  <c r="G114" i="29"/>
  <c r="G113" i="29"/>
  <c r="G111" i="29"/>
  <c r="G110" i="29"/>
  <c r="G100" i="29"/>
  <c r="G95" i="29"/>
  <c r="G94" i="29"/>
  <c r="G93" i="29"/>
  <c r="G92" i="29"/>
  <c r="G91" i="29"/>
  <c r="G89" i="29"/>
  <c r="G88" i="29"/>
  <c r="G85" i="29"/>
  <c r="G83" i="29"/>
  <c r="G82" i="29"/>
  <c r="G81" i="29"/>
  <c r="G80" i="29"/>
  <c r="G79" i="29"/>
  <c r="G78" i="29"/>
  <c r="G77" i="29"/>
  <c r="G75" i="29"/>
  <c r="G74" i="29"/>
  <c r="G73" i="29"/>
  <c r="G72" i="29"/>
  <c r="G71" i="29"/>
  <c r="G70" i="29"/>
  <c r="G68" i="29"/>
  <c r="G65" i="29"/>
  <c r="G64" i="29"/>
  <c r="G63" i="29"/>
  <c r="G62" i="29"/>
  <c r="G58" i="29"/>
  <c r="G57" i="29"/>
  <c r="G56" i="29"/>
  <c r="G55" i="29"/>
  <c r="G53" i="29"/>
  <c r="G50" i="29"/>
  <c r="G49" i="29"/>
  <c r="G48" i="29"/>
  <c r="G47" i="29"/>
  <c r="G46" i="29"/>
  <c r="G45" i="29"/>
  <c r="G42" i="29"/>
  <c r="G41" i="29"/>
  <c r="G37" i="29"/>
  <c r="G36" i="29"/>
  <c r="G35" i="29"/>
  <c r="G34" i="29"/>
  <c r="G32" i="29"/>
  <c r="G30" i="29"/>
  <c r="G24" i="29"/>
  <c r="G23" i="29"/>
  <c r="G22" i="29"/>
  <c r="G21" i="29"/>
  <c r="E102" i="30" l="1"/>
  <c r="B101" i="30"/>
  <c r="B100" i="30"/>
  <c r="E98" i="30"/>
  <c r="E103" i="30" s="1"/>
  <c r="B86" i="30"/>
  <c r="B87" i="30" s="1"/>
  <c r="B88" i="30" s="1"/>
  <c r="B91" i="30" s="1"/>
  <c r="B94" i="30" s="1"/>
  <c r="B97" i="30" s="1"/>
  <c r="E84" i="30"/>
  <c r="B69" i="30"/>
  <c r="B70" i="30" s="1"/>
  <c r="B71" i="30" s="1"/>
  <c r="B72" i="30" s="1"/>
  <c r="B73" i="30" s="1"/>
  <c r="B74" i="30" s="1"/>
  <c r="B75" i="30" s="1"/>
  <c r="B78" i="30" s="1"/>
  <c r="B81" i="30" s="1"/>
  <c r="E67" i="30"/>
  <c r="B56" i="30"/>
  <c r="B57" i="30" s="1"/>
  <c r="B58" i="30" s="1"/>
  <c r="B59" i="30" s="1"/>
  <c r="B60" i="30" s="1"/>
  <c r="B61" i="30" s="1"/>
  <c r="B63" i="30" s="1"/>
  <c r="B62" i="30" s="1"/>
  <c r="B66" i="30" s="1"/>
  <c r="E54" i="30"/>
  <c r="B45" i="30"/>
  <c r="B46" i="30" s="1"/>
  <c r="B47" i="30" s="1"/>
  <c r="B48" i="30" s="1"/>
  <c r="B49" i="30" s="1"/>
  <c r="B50" i="30" s="1"/>
  <c r="B51" i="30" s="1"/>
  <c r="B52" i="30" s="1"/>
  <c r="B53" i="30" s="1"/>
  <c r="E43" i="30"/>
  <c r="B32" i="30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E31" i="30"/>
  <c r="B22" i="30"/>
  <c r="B23" i="30" s="1"/>
  <c r="B24" i="30" s="1"/>
  <c r="B25" i="30" s="1"/>
  <c r="B26" i="30" s="1"/>
  <c r="B27" i="30" s="1"/>
  <c r="B28" i="30" s="1"/>
  <c r="B29" i="30" s="1"/>
  <c r="B30" i="30" s="1"/>
  <c r="E20" i="30"/>
  <c r="B13" i="30"/>
  <c r="B14" i="30" s="1"/>
  <c r="B15" i="30" s="1"/>
  <c r="B16" i="30" s="1"/>
  <c r="B17" i="30" s="1"/>
  <c r="B18" i="30" s="1"/>
  <c r="B19" i="30" s="1"/>
  <c r="B12" i="30"/>
  <c r="B60" i="26"/>
  <c r="B61" i="26" s="1"/>
  <c r="B62" i="26" s="1"/>
  <c r="B63" i="26" s="1"/>
  <c r="B64" i="26" s="1"/>
  <c r="B65" i="26" s="1"/>
  <c r="F57" i="26"/>
  <c r="E57" i="26"/>
  <c r="E58" i="26" s="1"/>
  <c r="B48" i="26"/>
  <c r="B49" i="26" s="1"/>
  <c r="B50" i="26" s="1"/>
  <c r="B51" i="26" s="1"/>
  <c r="B52" i="26" s="1"/>
  <c r="B53" i="26" s="1"/>
  <c r="B54" i="26" s="1"/>
  <c r="B55" i="26" s="1"/>
  <c r="B56" i="26" s="1"/>
  <c r="F45" i="26"/>
  <c r="E45" i="26"/>
  <c r="E46" i="26" s="1"/>
  <c r="B34" i="26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F32" i="26"/>
  <c r="E32" i="26"/>
  <c r="E33" i="26" s="1"/>
  <c r="B23" i="26"/>
  <c r="B24" i="26" s="1"/>
  <c r="B25" i="26" s="1"/>
  <c r="B26" i="26" s="1"/>
  <c r="B27" i="26" s="1"/>
  <c r="B28" i="26" s="1"/>
  <c r="B29" i="26" s="1"/>
  <c r="B30" i="26" s="1"/>
  <c r="B31" i="26" s="1"/>
  <c r="F20" i="26"/>
  <c r="E20" i="26"/>
  <c r="E21" i="26" s="1"/>
  <c r="B12" i="26"/>
  <c r="B13" i="26" s="1"/>
  <c r="B14" i="26" s="1"/>
  <c r="B15" i="26" s="1"/>
  <c r="B16" i="26" s="1"/>
  <c r="B17" i="26" s="1"/>
  <c r="B18" i="26" s="1"/>
  <c r="B19" i="26" s="1"/>
  <c r="B60" i="25"/>
  <c r="B61" i="25" s="1"/>
  <c r="B62" i="25" s="1"/>
  <c r="B63" i="25" s="1"/>
  <c r="B64" i="25" s="1"/>
  <c r="B65" i="25" s="1"/>
  <c r="F57" i="25"/>
  <c r="E57" i="25"/>
  <c r="E58" i="25" s="1"/>
  <c r="B48" i="25"/>
  <c r="B49" i="25" s="1"/>
  <c r="B50" i="25" s="1"/>
  <c r="B51" i="25" s="1"/>
  <c r="B52" i="25" s="1"/>
  <c r="B53" i="25" s="1"/>
  <c r="B54" i="25" s="1"/>
  <c r="B55" i="25" s="1"/>
  <c r="B56" i="25" s="1"/>
  <c r="F45" i="25"/>
  <c r="E45" i="25"/>
  <c r="E46" i="25" s="1"/>
  <c r="B35" i="25"/>
  <c r="B36" i="25" s="1"/>
  <c r="B37" i="25" s="1"/>
  <c r="B38" i="25" s="1"/>
  <c r="B39" i="25" s="1"/>
  <c r="B40" i="25" s="1"/>
  <c r="B41" i="25" s="1"/>
  <c r="B42" i="25" s="1"/>
  <c r="B43" i="25" s="1"/>
  <c r="B44" i="25" s="1"/>
  <c r="B34" i="25"/>
  <c r="F32" i="25"/>
  <c r="E32" i="25"/>
  <c r="E33" i="25" s="1"/>
  <c r="B23" i="25"/>
  <c r="B24" i="25" s="1"/>
  <c r="B25" i="25" s="1"/>
  <c r="B26" i="25" s="1"/>
  <c r="B27" i="25" s="1"/>
  <c r="B28" i="25" s="1"/>
  <c r="B29" i="25" s="1"/>
  <c r="B30" i="25" s="1"/>
  <c r="B31" i="25" s="1"/>
  <c r="F20" i="25"/>
  <c r="E20" i="25"/>
  <c r="E21" i="25" s="1"/>
  <c r="B12" i="25"/>
  <c r="B13" i="25" s="1"/>
  <c r="B14" i="25" s="1"/>
  <c r="B15" i="25" s="1"/>
  <c r="B16" i="25" s="1"/>
  <c r="B17" i="25" s="1"/>
  <c r="B18" i="25" s="1"/>
  <c r="B19" i="25" s="1"/>
  <c r="E119" i="29"/>
  <c r="F115" i="29"/>
  <c r="F113" i="29"/>
  <c r="F112" i="29"/>
  <c r="F111" i="29"/>
  <c r="B111" i="29"/>
  <c r="B112" i="29" s="1"/>
  <c r="B113" i="29" s="1"/>
  <c r="B114" i="29" s="1"/>
  <c r="B115" i="29" s="1"/>
  <c r="B116" i="29" s="1"/>
  <c r="B117" i="29" s="1"/>
  <c r="B118" i="29" s="1"/>
  <c r="F110" i="29"/>
  <c r="E102" i="29"/>
  <c r="E103" i="29" s="1"/>
  <c r="F100" i="29"/>
  <c r="B100" i="29"/>
  <c r="B101" i="29" s="1"/>
  <c r="E98" i="29"/>
  <c r="F95" i="29"/>
  <c r="F94" i="29"/>
  <c r="F93" i="29"/>
  <c r="F92" i="29"/>
  <c r="F91" i="29"/>
  <c r="F89" i="29"/>
  <c r="F88" i="29"/>
  <c r="B87" i="29"/>
  <c r="B88" i="29" s="1"/>
  <c r="B91" i="29" s="1"/>
  <c r="B94" i="29" s="1"/>
  <c r="B97" i="29" s="1"/>
  <c r="B86" i="29"/>
  <c r="F85" i="29"/>
  <c r="E84" i="29"/>
  <c r="F83" i="29"/>
  <c r="F82" i="29"/>
  <c r="F81" i="29"/>
  <c r="F80" i="29"/>
  <c r="F79" i="29"/>
  <c r="F78" i="29"/>
  <c r="F77" i="29"/>
  <c r="F75" i="29"/>
  <c r="F74" i="29"/>
  <c r="F73" i="29"/>
  <c r="F72" i="29"/>
  <c r="F71" i="29"/>
  <c r="F70" i="29"/>
  <c r="B69" i="29"/>
  <c r="B70" i="29" s="1"/>
  <c r="B71" i="29" s="1"/>
  <c r="B72" i="29" s="1"/>
  <c r="B73" i="29" s="1"/>
  <c r="B74" i="29" s="1"/>
  <c r="B75" i="29" s="1"/>
  <c r="B78" i="29" s="1"/>
  <c r="B81" i="29" s="1"/>
  <c r="F68" i="29"/>
  <c r="E67" i="29"/>
  <c r="F65" i="29"/>
  <c r="F64" i="29"/>
  <c r="F63" i="29"/>
  <c r="F62" i="29"/>
  <c r="F59" i="29"/>
  <c r="F58" i="29"/>
  <c r="F57" i="29"/>
  <c r="F56" i="29"/>
  <c r="B56" i="29"/>
  <c r="B57" i="29" s="1"/>
  <c r="B58" i="29" s="1"/>
  <c r="B59" i="29" s="1"/>
  <c r="B60" i="29" s="1"/>
  <c r="B61" i="29" s="1"/>
  <c r="B63" i="29" s="1"/>
  <c r="B62" i="29" s="1"/>
  <c r="B66" i="29" s="1"/>
  <c r="F55" i="29"/>
  <c r="E54" i="29"/>
  <c r="F53" i="29"/>
  <c r="F50" i="29"/>
  <c r="F49" i="29"/>
  <c r="F48" i="29"/>
  <c r="F47" i="29"/>
  <c r="F46" i="29"/>
  <c r="F45" i="29"/>
  <c r="B45" i="29"/>
  <c r="B46" i="29" s="1"/>
  <c r="B47" i="29" s="1"/>
  <c r="B48" i="29" s="1"/>
  <c r="B49" i="29" s="1"/>
  <c r="B50" i="29" s="1"/>
  <c r="B51" i="29" s="1"/>
  <c r="B52" i="29" s="1"/>
  <c r="B53" i="29" s="1"/>
  <c r="E43" i="29"/>
  <c r="F42" i="29"/>
  <c r="F41" i="29"/>
  <c r="F37" i="29"/>
  <c r="F36" i="29"/>
  <c r="F35" i="29"/>
  <c r="F34" i="29"/>
  <c r="F32" i="29"/>
  <c r="B32" i="29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E31" i="29"/>
  <c r="F30" i="29"/>
  <c r="F24" i="29"/>
  <c r="F23" i="29"/>
  <c r="F22" i="29"/>
  <c r="B22" i="29"/>
  <c r="B23" i="29" s="1"/>
  <c r="B24" i="29" s="1"/>
  <c r="B25" i="29" s="1"/>
  <c r="B26" i="29" s="1"/>
  <c r="B27" i="29" s="1"/>
  <c r="B28" i="29" s="1"/>
  <c r="B29" i="29" s="1"/>
  <c r="B30" i="29" s="1"/>
  <c r="F21" i="29"/>
  <c r="E20" i="29"/>
  <c r="B13" i="29"/>
  <c r="B14" i="29" s="1"/>
  <c r="B15" i="29" s="1"/>
  <c r="B16" i="29" s="1"/>
  <c r="B17" i="29" s="1"/>
  <c r="B18" i="29" s="1"/>
  <c r="B19" i="29" s="1"/>
  <c r="B12" i="29"/>
  <c r="B73" i="27"/>
  <c r="B74" i="27" s="1"/>
  <c r="B75" i="27" s="1"/>
  <c r="B76" i="27" s="1"/>
  <c r="B77" i="27" s="1"/>
  <c r="B72" i="27"/>
  <c r="B60" i="27"/>
  <c r="B61" i="27" s="1"/>
  <c r="B62" i="27" s="1"/>
  <c r="B63" i="27" s="1"/>
  <c r="B64" i="27" s="1"/>
  <c r="B65" i="27" s="1"/>
  <c r="B48" i="27"/>
  <c r="B49" i="27" s="1"/>
  <c r="B50" i="27" s="1"/>
  <c r="B51" i="27" s="1"/>
  <c r="B52" i="27" s="1"/>
  <c r="B53" i="27" s="1"/>
  <c r="B54" i="27" s="1"/>
  <c r="B55" i="27" s="1"/>
  <c r="B56" i="27" s="1"/>
  <c r="B34" i="27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23" i="27"/>
  <c r="B24" i="27" s="1"/>
  <c r="B25" i="27" s="1"/>
  <c r="B26" i="27" s="1"/>
  <c r="B27" i="27" s="1"/>
  <c r="B28" i="27" s="1"/>
  <c r="B29" i="27" s="1"/>
  <c r="B30" i="27" s="1"/>
  <c r="B31" i="27" s="1"/>
  <c r="B12" i="27"/>
  <c r="B13" i="27" s="1"/>
  <c r="B14" i="27" s="1"/>
  <c r="B15" i="27" s="1"/>
  <c r="B16" i="27" s="1"/>
  <c r="B17" i="27" s="1"/>
  <c r="B18" i="27" s="1"/>
  <c r="B19" i="27" s="1"/>
  <c r="H102" i="30" l="1"/>
  <c r="H98" i="30"/>
  <c r="H84" i="30"/>
  <c r="H67" i="30"/>
  <c r="H54" i="30"/>
  <c r="H43" i="30"/>
  <c r="H31" i="30"/>
  <c r="H20" i="30"/>
  <c r="H119" i="30"/>
  <c r="E119" i="30"/>
  <c r="B111" i="30"/>
  <c r="B112" i="30" s="1"/>
  <c r="B113" i="30" s="1"/>
  <c r="B114" i="30" s="1"/>
  <c r="B115" i="30" s="1"/>
  <c r="B116" i="30" s="1"/>
  <c r="B117" i="30" s="1"/>
  <c r="B118" i="30" s="1"/>
  <c r="F95" i="27"/>
  <c r="E95" i="27"/>
  <c r="F90" i="27"/>
  <c r="E90" i="27"/>
  <c r="E91" i="27" s="1"/>
  <c r="F81" i="27"/>
  <c r="E81" i="27"/>
  <c r="E82" i="27" s="1"/>
  <c r="F69" i="27"/>
  <c r="E69" i="27"/>
  <c r="E70" i="27" s="1"/>
  <c r="F57" i="27"/>
  <c r="E57" i="27"/>
  <c r="E58" i="27" s="1"/>
  <c r="F45" i="27"/>
  <c r="E45" i="27"/>
  <c r="E46" i="27" s="1"/>
  <c r="F32" i="27"/>
  <c r="E32" i="27"/>
  <c r="E33" i="27" s="1"/>
  <c r="F20" i="27"/>
  <c r="E20" i="27"/>
  <c r="E21" i="27" s="1"/>
  <c r="F95" i="26"/>
  <c r="E95" i="26"/>
  <c r="F90" i="26"/>
  <c r="E90" i="26"/>
  <c r="E91" i="26" s="1"/>
  <c r="F81" i="26"/>
  <c r="E81" i="26"/>
  <c r="E82" i="26" s="1"/>
  <c r="F69" i="26"/>
  <c r="E69" i="26"/>
  <c r="E70" i="26" s="1"/>
  <c r="B84" i="27"/>
  <c r="B85" i="27" s="1"/>
  <c r="B86" i="27" s="1"/>
  <c r="B87" i="27" s="1"/>
  <c r="B88" i="27" s="1"/>
  <c r="B89" i="27" s="1"/>
  <c r="B84" i="26"/>
  <c r="B85" i="26" s="1"/>
  <c r="B88" i="26" s="1"/>
  <c r="B86" i="26" s="1"/>
  <c r="B87" i="26" s="1"/>
  <c r="B89" i="26" s="1"/>
  <c r="B84" i="25"/>
  <c r="B85" i="25" s="1"/>
  <c r="B86" i="25" s="1"/>
  <c r="B87" i="25" s="1"/>
  <c r="B88" i="25" s="1"/>
  <c r="B89" i="25" s="1"/>
  <c r="F95" i="25"/>
  <c r="E95" i="25"/>
  <c r="F90" i="25"/>
  <c r="E90" i="25"/>
  <c r="F81" i="25"/>
  <c r="E81" i="25"/>
  <c r="F69" i="25"/>
  <c r="E69" i="25"/>
  <c r="C94" i="27"/>
  <c r="C93" i="27"/>
  <c r="C92" i="27"/>
  <c r="C89" i="27"/>
  <c r="C85" i="27"/>
  <c r="C84" i="27"/>
  <c r="C83" i="27"/>
  <c r="C68" i="27"/>
  <c r="C94" i="26"/>
  <c r="C93" i="26"/>
  <c r="C92" i="26"/>
  <c r="C89" i="26"/>
  <c r="C85" i="26"/>
  <c r="C84" i="26"/>
  <c r="C83" i="26"/>
  <c r="C77" i="26"/>
  <c r="C76" i="26"/>
  <c r="C75" i="26"/>
  <c r="C74" i="26"/>
  <c r="C73" i="26"/>
  <c r="C72" i="26"/>
  <c r="C71" i="26"/>
  <c r="C68" i="26"/>
  <c r="F97" i="26" l="1"/>
  <c r="F97" i="27"/>
  <c r="E97" i="26"/>
  <c r="E98" i="26" s="1"/>
  <c r="E97" i="27"/>
  <c r="E98" i="27" s="1"/>
  <c r="H103" i="30"/>
  <c r="E82" i="25"/>
  <c r="E96" i="27"/>
  <c r="E96" i="26"/>
  <c r="E97" i="25"/>
  <c r="F97" i="25"/>
  <c r="B105" i="25"/>
  <c r="B106" i="25" s="1"/>
  <c r="B107" i="25" s="1"/>
  <c r="B108" i="25" s="1"/>
  <c r="B109" i="25" s="1"/>
  <c r="B110" i="25" s="1"/>
  <c r="B111" i="25" s="1"/>
  <c r="B112" i="25" s="1"/>
  <c r="B105" i="26"/>
  <c r="B106" i="26" s="1"/>
  <c r="B107" i="26" s="1"/>
  <c r="B108" i="26" s="1"/>
  <c r="B109" i="26" s="1"/>
  <c r="B110" i="26" s="1"/>
  <c r="B111" i="26" s="1"/>
  <c r="B112" i="26" s="1"/>
  <c r="B105" i="27"/>
  <c r="B106" i="27" s="1"/>
  <c r="B107" i="27" s="1"/>
  <c r="B108" i="27" s="1"/>
  <c r="B109" i="27" s="1"/>
  <c r="B110" i="27" s="1"/>
  <c r="B111" i="27" s="1"/>
  <c r="B112" i="27" s="1"/>
  <c r="E98" i="25" l="1"/>
  <c r="F113" i="27"/>
  <c r="E113" i="27"/>
  <c r="B93" i="27"/>
  <c r="B94" i="27" s="1"/>
  <c r="B67" i="27"/>
  <c r="F113" i="26"/>
  <c r="E113" i="26"/>
  <c r="B93" i="26"/>
  <c r="B94" i="26" s="1"/>
  <c r="B72" i="26"/>
  <c r="B73" i="26" s="1"/>
  <c r="B67" i="26"/>
  <c r="F113" i="25"/>
  <c r="E113" i="25"/>
  <c r="B93" i="25"/>
  <c r="B94" i="25" s="1"/>
  <c r="B72" i="25"/>
  <c r="B73" i="25" s="1"/>
  <c r="B74" i="25" s="1"/>
  <c r="B67" i="25"/>
  <c r="B68" i="25" l="1"/>
  <c r="B66" i="25"/>
  <c r="B68" i="26"/>
  <c r="B66" i="26"/>
  <c r="B68" i="27"/>
  <c r="B66" i="27"/>
  <c r="E114" i="25"/>
  <c r="E91" i="25"/>
  <c r="E70" i="25"/>
  <c r="B75" i="25"/>
  <c r="B76" i="25" s="1"/>
  <c r="B77" i="25" s="1"/>
  <c r="B78" i="25" s="1"/>
  <c r="B79" i="25" s="1"/>
  <c r="B80" i="25" s="1"/>
  <c r="E96" i="25"/>
  <c r="E114" i="27"/>
  <c r="B74" i="26"/>
  <c r="B75" i="26" s="1"/>
  <c r="B76" i="26" s="1"/>
  <c r="B77" i="26" s="1"/>
  <c r="B78" i="26" s="1"/>
  <c r="B79" i="26" s="1"/>
  <c r="B80" i="26" s="1"/>
  <c r="B78" i="27"/>
  <c r="B79" i="27" s="1"/>
  <c r="B80" i="27" s="1"/>
  <c r="E114" i="26"/>
</calcChain>
</file>

<file path=xl/sharedStrings.xml><?xml version="1.0" encoding="utf-8"?>
<sst xmlns="http://schemas.openxmlformats.org/spreadsheetml/2006/main" count="1232" uniqueCount="315">
  <si>
    <t>KODE MK</t>
  </si>
  <si>
    <t>MATA KULIAH</t>
  </si>
  <si>
    <t>SKS</t>
  </si>
  <si>
    <t>SMT</t>
  </si>
  <si>
    <t>Statistik dan Probabilitas</t>
  </si>
  <si>
    <t>Mekanika Tanah I</t>
  </si>
  <si>
    <t>Ilmu Ukur Tanah</t>
  </si>
  <si>
    <t>Struktur Baja I</t>
  </si>
  <si>
    <t>Mekanika Fluida</t>
  </si>
  <si>
    <t>Praktikum Bahan Konstruksi</t>
  </si>
  <si>
    <t>Bahasa Indonesia dan Tata Penulisan Ilmiah</t>
  </si>
  <si>
    <t>Rekayasa Hidrologi</t>
  </si>
  <si>
    <t>Struktur Kayu</t>
  </si>
  <si>
    <t>Rekayasa Lingkungan</t>
  </si>
  <si>
    <t>Perancangan Geometrik Jalan Raya</t>
  </si>
  <si>
    <t>Praktikum Hidrolika</t>
  </si>
  <si>
    <t>Estimasi Biaya Konstruksi</t>
  </si>
  <si>
    <t>Metoda Elemen Hingga</t>
  </si>
  <si>
    <t>Lapangan Terbang</t>
  </si>
  <si>
    <t>Pelabuhan</t>
  </si>
  <si>
    <t>Dinding Penahan Tanah</t>
  </si>
  <si>
    <t>Pengembangan Sumber Daya Air</t>
  </si>
  <si>
    <t>Kesehatan dan Keselamatan Kerja</t>
  </si>
  <si>
    <t>Pancasila &amp; Kewarganegaraan</t>
  </si>
  <si>
    <t>Bahasa Inggris</t>
  </si>
  <si>
    <t>Hidrolika</t>
  </si>
  <si>
    <t>Mekanika Tanah II</t>
  </si>
  <si>
    <t>Rekayasa Transportasi</t>
  </si>
  <si>
    <t>Struktur Baja II</t>
  </si>
  <si>
    <t>Praktikum Ilmu Ukur Tanah</t>
  </si>
  <si>
    <t>Praktikum Mekanika Tanah</t>
  </si>
  <si>
    <t>Drainase Perkotaan</t>
  </si>
  <si>
    <t>Metoda Numerik</t>
  </si>
  <si>
    <t>Rekayasa Lalulintas</t>
  </si>
  <si>
    <t>Rekayasa Sungai</t>
  </si>
  <si>
    <t>Teknik Pantai</t>
  </si>
  <si>
    <t>Rekayasa Gempa</t>
  </si>
  <si>
    <t>Kapita Selekta Teknik Sipil</t>
  </si>
  <si>
    <t>Kecakapan Komunikasi</t>
  </si>
  <si>
    <t>Ekonomi Rekayasa</t>
  </si>
  <si>
    <t>Aspek Hukum dan Manajemen Kontrak</t>
  </si>
  <si>
    <t>TST 162</t>
  </si>
  <si>
    <t>TST 262</t>
  </si>
  <si>
    <t>TST 362</t>
  </si>
  <si>
    <t>TSH 162</t>
  </si>
  <si>
    <t>TSH 262</t>
  </si>
  <si>
    <t>TSH 362</t>
  </si>
  <si>
    <t>TSS 162</t>
  </si>
  <si>
    <t>TSS 262</t>
  </si>
  <si>
    <t>TSS 362</t>
  </si>
  <si>
    <t>TSP 162</t>
  </si>
  <si>
    <t>PTM/ Alat Berat</t>
  </si>
  <si>
    <t>TSP 262</t>
  </si>
  <si>
    <t>TSP 362</t>
  </si>
  <si>
    <t>TSP 172</t>
  </si>
  <si>
    <t>TSP 272</t>
  </si>
  <si>
    <t>TSP 372</t>
  </si>
  <si>
    <t>TSP 182</t>
  </si>
  <si>
    <t>Sistem Informasi dan Geografis</t>
  </si>
  <si>
    <t>TSP 382</t>
  </si>
  <si>
    <t>KET</t>
  </si>
  <si>
    <t>Geometrik Jalan Raya</t>
  </si>
  <si>
    <t>Rekayasa Irigasi</t>
  </si>
  <si>
    <t>Hidrologi Terapan</t>
  </si>
  <si>
    <t>Perkerasan Jalan Raya</t>
  </si>
  <si>
    <t>Manajemen Proyek</t>
  </si>
  <si>
    <t>Kewirausahaan Teknik Sipil</t>
  </si>
  <si>
    <t>Rekayasa Bangunan Air</t>
  </si>
  <si>
    <t>Pendidikan Agama dan Etika I</t>
  </si>
  <si>
    <t>Fisika Teknik</t>
  </si>
  <si>
    <t>Kimia Teknik</t>
  </si>
  <si>
    <t>Matematika Dasar I</t>
  </si>
  <si>
    <t>Gambar Struktur Bangunan I</t>
  </si>
  <si>
    <t>Pendidikan Agama dan Etika II</t>
  </si>
  <si>
    <t>Matematika Dasar II</t>
  </si>
  <si>
    <t>Gambar Struktur Bangunan II</t>
  </si>
  <si>
    <t>Analisis Struktur II</t>
  </si>
  <si>
    <t>N</t>
  </si>
  <si>
    <t>L</t>
  </si>
  <si>
    <t>Pemrograman Komputer</t>
  </si>
  <si>
    <t>Analisis Struktur I</t>
  </si>
  <si>
    <t>Ilmu Sosial dan Budaya Dasar</t>
  </si>
  <si>
    <t>Matematika Rekayasa I</t>
  </si>
  <si>
    <t>Struktur Beton Bertulang I</t>
  </si>
  <si>
    <t>Matematika Rekayasa II</t>
  </si>
  <si>
    <t>Struktur Beton Bertulang II</t>
  </si>
  <si>
    <t>Mata Kuliah Pilihan</t>
  </si>
  <si>
    <t>Perancangan Bangunan Air</t>
  </si>
  <si>
    <t>Metode Pelaksanaan Konstruksi</t>
  </si>
  <si>
    <t>Jumlah</t>
  </si>
  <si>
    <t>Analisis Struktur III</t>
  </si>
  <si>
    <t>Desain Pondasi I</t>
  </si>
  <si>
    <t>Desain Pondasi II</t>
  </si>
  <si>
    <t>Metodologi Penelitian dan Presentasi</t>
  </si>
  <si>
    <t>Analisis Struktur IV</t>
  </si>
  <si>
    <t>Perencanaan dan Pengendalian Proyek</t>
  </si>
  <si>
    <t>Analisis Struktur Lanjut</t>
  </si>
  <si>
    <t>Praktik Kerja</t>
  </si>
  <si>
    <t>Struktur Beton Lanjut</t>
  </si>
  <si>
    <t>Perancangan Konstruksi Gedung</t>
  </si>
  <si>
    <t>Perancangan Perkerasan Jalan Raya</t>
  </si>
  <si>
    <t>Perancangan Jembatan Baja</t>
  </si>
  <si>
    <t>NO.</t>
  </si>
  <si>
    <t>Perancangan Sistem Drainase</t>
  </si>
  <si>
    <t>Pemodelan Trasnsportasi</t>
  </si>
  <si>
    <t>Hidrolika Saluran Tertutup</t>
  </si>
  <si>
    <t>Skripsi</t>
  </si>
  <si>
    <t>Jumlah SKS Nasional - Lokal</t>
  </si>
  <si>
    <t>Jumlah SKS Semeter I</t>
  </si>
  <si>
    <t>Total SKS Nasional - Lokal</t>
  </si>
  <si>
    <t>Total SKS Sarjana</t>
  </si>
  <si>
    <t>Jumlah SKS Semeter II</t>
  </si>
  <si>
    <t>I</t>
  </si>
  <si>
    <t>II</t>
  </si>
  <si>
    <t>III</t>
  </si>
  <si>
    <t>IV</t>
  </si>
  <si>
    <t>V</t>
  </si>
  <si>
    <t>VI</t>
  </si>
  <si>
    <t>VII</t>
  </si>
  <si>
    <t>VIII</t>
  </si>
  <si>
    <t>Jumlah SKS Semeter VIII</t>
  </si>
  <si>
    <t>Jumlah SKS Semeter VII</t>
  </si>
  <si>
    <t>Jumlah SKS Semeter VI</t>
  </si>
  <si>
    <t>Jumlah SKS Semeter V</t>
  </si>
  <si>
    <t>Jumlah SKS Semeter IV</t>
  </si>
  <si>
    <t>Jumlah SKS Semeter III</t>
  </si>
  <si>
    <t>Manajemen Mutu</t>
  </si>
  <si>
    <t xml:space="preserve">Perawatan dan Perbaikan Konstruksi </t>
  </si>
  <si>
    <t>Kuliah Kerja Nyata (KKN)</t>
  </si>
  <si>
    <t>Rekayasa Jalan Rel</t>
  </si>
  <si>
    <t>Proposal Skripsi</t>
  </si>
  <si>
    <t>Praktikum Bahan Jalan Raya</t>
  </si>
  <si>
    <t>1 MK</t>
  </si>
  <si>
    <t>KURIKULUM SARJANA TEKNIK SIPIL TAHUN 2016/TRANS</t>
  </si>
  <si>
    <t>Struktur Baja Lanjut</t>
  </si>
  <si>
    <t>KURIKULUM SARJANA TEKNIK SIPIL TAHUN 2016/HIDRO</t>
  </si>
  <si>
    <t>KURIKULUM SARJANA TEKNIK SIPIL TAHUN 2016/STRUK</t>
  </si>
  <si>
    <t>KURIKULUM SARJANA TEKNIK SIPIL TAHUN 2016/ALL</t>
  </si>
  <si>
    <t>3 MK</t>
  </si>
  <si>
    <t>Mata Kuliah Pilihan Bebas (tertentu)</t>
  </si>
  <si>
    <t>TST 172</t>
  </si>
  <si>
    <t>TST 272</t>
  </si>
  <si>
    <t>Mata Kuliah Pilihan Bebas (lintas bidang)</t>
  </si>
  <si>
    <t>TSS 172</t>
  </si>
  <si>
    <t>TSS 272</t>
  </si>
  <si>
    <t>KELOMPOK MATA KULIAH PILIHAN BEBAS TERTENTU SEMESTER 7 DAN  SEMESTER 8</t>
  </si>
  <si>
    <t>TSH 172</t>
  </si>
  <si>
    <t>TSH 272</t>
  </si>
  <si>
    <t>TSP 472</t>
  </si>
  <si>
    <t>TSP 572</t>
  </si>
  <si>
    <t>TSP 672</t>
  </si>
  <si>
    <t>TSP 282</t>
  </si>
  <si>
    <t>TSP 482</t>
  </si>
  <si>
    <t>MKU 112</t>
  </si>
  <si>
    <t>Pendidikan Agama I</t>
  </si>
  <si>
    <t>MKU 213</t>
  </si>
  <si>
    <t>ISBD</t>
  </si>
  <si>
    <t>TSI 114</t>
  </si>
  <si>
    <t>Kalkulus I</t>
  </si>
  <si>
    <t>TSI 213</t>
  </si>
  <si>
    <t>Fisika Dasar</t>
  </si>
  <si>
    <t>TSI 312</t>
  </si>
  <si>
    <t>Kimia Dasar</t>
  </si>
  <si>
    <t>TSI 413</t>
  </si>
  <si>
    <t>Mekanika Rekayasa I</t>
  </si>
  <si>
    <t>TSI 512</t>
  </si>
  <si>
    <t>Menggambar Rekayasa I</t>
  </si>
  <si>
    <t>MKU 322</t>
  </si>
  <si>
    <t>Pendidikan Agama II</t>
  </si>
  <si>
    <t>MKU 423</t>
  </si>
  <si>
    <t>MKU 522</t>
  </si>
  <si>
    <t>TSI 123</t>
  </si>
  <si>
    <t>Kalkulus II</t>
  </si>
  <si>
    <t>TSI 222</t>
  </si>
  <si>
    <t>Teknologi Bahan Konstruksi</t>
  </si>
  <si>
    <t>TSI 322</t>
  </si>
  <si>
    <t>Mekanika Rekayasa II</t>
  </si>
  <si>
    <t>TSI 422</t>
  </si>
  <si>
    <t>Menggambar Rekayasa II</t>
  </si>
  <si>
    <t>Aplikasi Komputer</t>
  </si>
  <si>
    <t>TS1 133</t>
  </si>
  <si>
    <t>Kalkulus III</t>
  </si>
  <si>
    <t>TSI 232</t>
  </si>
  <si>
    <t>TSI 332</t>
  </si>
  <si>
    <t>Struktur Beton I</t>
  </si>
  <si>
    <t>TSI 432</t>
  </si>
  <si>
    <t>TSI 532</t>
  </si>
  <si>
    <t>Mekanika Rekayasa III</t>
  </si>
  <si>
    <t>TSI 632</t>
  </si>
  <si>
    <t>TSI 732</t>
  </si>
  <si>
    <t>TSI 832</t>
  </si>
  <si>
    <t>TSI 932</t>
  </si>
  <si>
    <t>TSI 131</t>
  </si>
  <si>
    <t>TSI 142</t>
  </si>
  <si>
    <t>TSI 242</t>
  </si>
  <si>
    <t>Struktur Beton II</t>
  </si>
  <si>
    <t>TSI 342</t>
  </si>
  <si>
    <t>TSI 442</t>
  </si>
  <si>
    <t>TSI 542</t>
  </si>
  <si>
    <t>Irigasi</t>
  </si>
  <si>
    <t>TSI 642</t>
  </si>
  <si>
    <t>Mekanika Rekayasa IV</t>
  </si>
  <si>
    <t>TSI 742</t>
  </si>
  <si>
    <t>TSI 842</t>
  </si>
  <si>
    <t>Rekayasa Jalan Raya</t>
  </si>
  <si>
    <t>TSI 942</t>
  </si>
  <si>
    <t>Kalkulus IV</t>
  </si>
  <si>
    <t>TSI 241</t>
  </si>
  <si>
    <t>TSI 341</t>
  </si>
  <si>
    <t>TSI 451</t>
  </si>
  <si>
    <t>TSI 151</t>
  </si>
  <si>
    <t>TSI 251</t>
  </si>
  <si>
    <t>Perancangan Jembatan</t>
  </si>
  <si>
    <t>TSI 152</t>
  </si>
  <si>
    <t>TSI 252</t>
  </si>
  <si>
    <t>Bahasa Pemograman Komputer</t>
  </si>
  <si>
    <t>TSI 352</t>
  </si>
  <si>
    <t>Bangunan Air</t>
  </si>
  <si>
    <t>TSI 452</t>
  </si>
  <si>
    <t>Mekanika Rekayasa V</t>
  </si>
  <si>
    <t>TSI 552</t>
  </si>
  <si>
    <t>Rekayasa Pondasi I</t>
  </si>
  <si>
    <t>TSI 652</t>
  </si>
  <si>
    <t>MKU 653</t>
  </si>
  <si>
    <t>TSI 361</t>
  </si>
  <si>
    <t>Perancangan Irigasi dan Bangunan Air</t>
  </si>
  <si>
    <t>TSI 162</t>
  </si>
  <si>
    <t>Metodologi Penelitian</t>
  </si>
  <si>
    <t>TSI 262</t>
  </si>
  <si>
    <t>Rekayasa Pondasi II</t>
  </si>
  <si>
    <t>TSI 362</t>
  </si>
  <si>
    <t>TSI 462</t>
  </si>
  <si>
    <t>TSI 562</t>
  </si>
  <si>
    <t>Bahan dan Perkerasan Jalan</t>
  </si>
  <si>
    <t>Sedimen Transport</t>
  </si>
  <si>
    <t>Struktur Beton III</t>
  </si>
  <si>
    <t>Analisa Struktur</t>
  </si>
  <si>
    <t>Aplikasi CAD</t>
  </si>
  <si>
    <t>TSI 172</t>
  </si>
  <si>
    <t>Manajemen Rekayasa Konstruksi I</t>
  </si>
  <si>
    <t>TSI 102</t>
  </si>
  <si>
    <t>TSI 272</t>
  </si>
  <si>
    <t>TSI 372</t>
  </si>
  <si>
    <t>TSI 473</t>
  </si>
  <si>
    <t>Perancangan Konstruksi Gedung Terpadu</t>
  </si>
  <si>
    <t>Terminal</t>
  </si>
  <si>
    <t>TSI 203</t>
  </si>
  <si>
    <t>TSI 182</t>
  </si>
  <si>
    <t>Etika Profesi dan Kewirausahaan</t>
  </si>
  <si>
    <t>TSI 282</t>
  </si>
  <si>
    <t>Manajemen Rekayasa Konstruksi II</t>
  </si>
  <si>
    <t>TSI 382</t>
  </si>
  <si>
    <t>TSI 304</t>
  </si>
  <si>
    <t>MKU 212</t>
  </si>
  <si>
    <t>MKU 313</t>
  </si>
  <si>
    <t>MKU 412</t>
  </si>
  <si>
    <t>TSI 112</t>
  </si>
  <si>
    <t>TSI 212</t>
  </si>
  <si>
    <t>TSI 412</t>
  </si>
  <si>
    <t>TSI 122</t>
  </si>
  <si>
    <t>MKU 122</t>
  </si>
  <si>
    <t>MKU 222</t>
  </si>
  <si>
    <t>TSI 132</t>
  </si>
  <si>
    <t>TSI 323</t>
  </si>
  <si>
    <t>TSI 522</t>
  </si>
  <si>
    <t>TSI 622</t>
  </si>
  <si>
    <t>TSI 721</t>
  </si>
  <si>
    <t>TSI 313</t>
  </si>
  <si>
    <t>TSI 1131</t>
  </si>
  <si>
    <t>TSI 1031</t>
  </si>
  <si>
    <t>TSI 1041</t>
  </si>
  <si>
    <t>TSI 752</t>
  </si>
  <si>
    <t>TSI 662</t>
  </si>
  <si>
    <t>TSI 762</t>
  </si>
  <si>
    <t>TSI 183</t>
  </si>
  <si>
    <t>TSI 284</t>
  </si>
  <si>
    <t>TSI 173</t>
  </si>
  <si>
    <t>TSP X5X</t>
  </si>
  <si>
    <t>TSP X7X</t>
  </si>
  <si>
    <t>TSP X8X</t>
  </si>
  <si>
    <t>TST 152</t>
  </si>
  <si>
    <t>TSH 152</t>
  </si>
  <si>
    <t>TSI 271</t>
  </si>
  <si>
    <t>TST 372</t>
  </si>
  <si>
    <t>TSH 372</t>
  </si>
  <si>
    <t>TSI 851</t>
  </si>
  <si>
    <t>TSS 372</t>
  </si>
  <si>
    <t>TSS 152</t>
  </si>
  <si>
    <t>-</t>
  </si>
  <si>
    <t xml:space="preserve">Rekayasa Jalan Rel </t>
  </si>
  <si>
    <t xml:space="preserve">Rekayasa Lalulintas </t>
  </si>
  <si>
    <t xml:space="preserve">Aplikasi Hidrologi </t>
  </si>
  <si>
    <t xml:space="preserve">Kapita Selekta Teknik Sipil </t>
  </si>
  <si>
    <t>Praktek Kerja Lapangan*</t>
  </si>
  <si>
    <t xml:space="preserve">Teknik Pantai </t>
  </si>
  <si>
    <t xml:space="preserve">Pengembangan Sumber Daya Air </t>
  </si>
  <si>
    <t xml:space="preserve">Perbaikan dan Perawatan Konstruksi  </t>
  </si>
  <si>
    <t xml:space="preserve">Dinamika Struktur </t>
  </si>
  <si>
    <t xml:space="preserve">Pelabuhan </t>
  </si>
  <si>
    <t xml:space="preserve">Kesehatan dan Keselamatan Kerja </t>
  </si>
  <si>
    <t xml:space="preserve">Dinding Penahan Tanah </t>
  </si>
  <si>
    <t>Kuliah Kerja Nyata (KKN)**</t>
  </si>
  <si>
    <t>Tugas Akhir***</t>
  </si>
  <si>
    <t xml:space="preserve">Manajemen Resiko dan Analisis Keputusan </t>
  </si>
  <si>
    <t>2</t>
  </si>
  <si>
    <t>3</t>
  </si>
  <si>
    <t>1</t>
  </si>
  <si>
    <t>Mekanika Bahan</t>
  </si>
  <si>
    <t>DRAFT 05</t>
  </si>
  <si>
    <t>`</t>
  </si>
  <si>
    <t>MATA KULIAH PRASYARAT</t>
  </si>
  <si>
    <t>MATA KULIAH 2016</t>
  </si>
  <si>
    <t>MATA KULIAH 2009</t>
  </si>
  <si>
    <t>Pengetahuan Mekanikal, Elektrikal dan Plumbing</t>
  </si>
  <si>
    <t>PTM/Alat Berat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</si>
</sst>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"/>
      <family val="2"/>
    </font>
    <font>
      <sz val="10"/>
      <name val="Arial MT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2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tted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uble">
        <color indexed="64"/>
      </right>
      <top style="dotted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/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8">
    <xf numFmtId="0" fontId="0" fillId="0" borderId="0" xfId="0"/>
    <xf numFmtId="0" fontId="3" fillId="0" borderId="0" xfId="2" applyFont="1" applyProtection="1"/>
    <xf numFmtId="0" fontId="2" fillId="0" borderId="0" xfId="2"/>
    <xf numFmtId="0" fontId="7" fillId="0" borderId="0" xfId="0" applyFont="1" applyProtection="1"/>
    <xf numFmtId="0" fontId="8" fillId="0" borderId="0" xfId="0" applyFont="1"/>
    <xf numFmtId="0" fontId="7" fillId="0" borderId="0" xfId="0" applyFont="1" applyAlignment="1" applyProtection="1">
      <alignment horizontal="left" indent="4"/>
    </xf>
    <xf numFmtId="0" fontId="9" fillId="0" borderId="0" xfId="2" applyFont="1" applyAlignment="1" applyProtection="1">
      <alignment horizontal="center"/>
    </xf>
    <xf numFmtId="0" fontId="4" fillId="0" borderId="0" xfId="2" applyFont="1"/>
    <xf numFmtId="0" fontId="10" fillId="0" borderId="0" xfId="2" applyFont="1" applyAlignment="1" applyProtection="1">
      <alignment horizontal="center"/>
    </xf>
    <xf numFmtId="0" fontId="11" fillId="0" borderId="0" xfId="2" applyFont="1" applyAlignment="1" applyProtection="1">
      <alignment horizontal="center"/>
    </xf>
    <xf numFmtId="0" fontId="3" fillId="0" borderId="1" xfId="2" applyFont="1" applyBorder="1" applyProtection="1"/>
    <xf numFmtId="0" fontId="5" fillId="0" borderId="0" xfId="2" applyFont="1" applyBorder="1" applyAlignment="1" applyProtection="1">
      <alignment horizont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/>
    </xf>
    <xf numFmtId="0" fontId="2" fillId="0" borderId="2" xfId="2" applyBorder="1"/>
    <xf numFmtId="0" fontId="3" fillId="0" borderId="3" xfId="2" applyFont="1" applyBorder="1" applyProtection="1"/>
    <xf numFmtId="0" fontId="3" fillId="0" borderId="4" xfId="2" applyFont="1" applyBorder="1" applyProtection="1"/>
    <xf numFmtId="0" fontId="3" fillId="0" borderId="5" xfId="2" applyFont="1" applyBorder="1" applyProtection="1"/>
    <xf numFmtId="0" fontId="3" fillId="0" borderId="6" xfId="2" applyFont="1" applyBorder="1" applyProtection="1"/>
    <xf numFmtId="0" fontId="8" fillId="0" borderId="7" xfId="0" applyFont="1" applyBorder="1"/>
    <xf numFmtId="0" fontId="2" fillId="0" borderId="8" xfId="2" applyBorder="1"/>
    <xf numFmtId="0" fontId="2" fillId="0" borderId="9" xfId="2" applyBorder="1"/>
    <xf numFmtId="0" fontId="2" fillId="0" borderId="10" xfId="2" applyBorder="1"/>
    <xf numFmtId="0" fontId="9" fillId="0" borderId="0" xfId="0" applyFont="1" applyProtection="1"/>
    <xf numFmtId="0" fontId="3" fillId="0" borderId="0" xfId="2" applyFont="1" applyBorder="1" applyAlignment="1" applyProtection="1">
      <alignment vertical="center"/>
    </xf>
    <xf numFmtId="0" fontId="2" fillId="0" borderId="34" xfId="2" applyBorder="1"/>
    <xf numFmtId="0" fontId="2" fillId="0" borderId="36" xfId="2" applyBorder="1"/>
    <xf numFmtId="0" fontId="2" fillId="0" borderId="39" xfId="2" applyBorder="1" applyAlignment="1">
      <alignment horizontal="left"/>
    </xf>
    <xf numFmtId="0" fontId="2" fillId="0" borderId="40" xfId="2" applyBorder="1" applyAlignment="1">
      <alignment horizontal="left"/>
    </xf>
    <xf numFmtId="0" fontId="6" fillId="0" borderId="41" xfId="2" applyFont="1" applyFill="1" applyBorder="1" applyProtection="1"/>
    <xf numFmtId="0" fontId="6" fillId="0" borderId="42" xfId="2" applyFont="1" applyFill="1" applyBorder="1" applyProtection="1"/>
    <xf numFmtId="0" fontId="6" fillId="0" borderId="43" xfId="2" applyFont="1" applyFill="1" applyBorder="1" applyProtection="1"/>
    <xf numFmtId="0" fontId="6" fillId="0" borderId="42" xfId="2" applyFont="1" applyBorder="1" applyProtection="1"/>
    <xf numFmtId="0" fontId="6" fillId="0" borderId="42" xfId="0" applyFont="1" applyFill="1" applyBorder="1" applyAlignment="1">
      <alignment wrapText="1"/>
    </xf>
    <xf numFmtId="0" fontId="6" fillId="0" borderId="41" xfId="2" applyFont="1" applyBorder="1" applyProtection="1"/>
    <xf numFmtId="0" fontId="3" fillId="0" borderId="41" xfId="2" applyFont="1" applyBorder="1" applyProtection="1"/>
    <xf numFmtId="0" fontId="3" fillId="0" borderId="42" xfId="2" applyFont="1" applyBorder="1" applyProtection="1"/>
    <xf numFmtId="0" fontId="3" fillId="0" borderId="44" xfId="2" applyFont="1" applyBorder="1" applyProtection="1"/>
    <xf numFmtId="0" fontId="3" fillId="0" borderId="45" xfId="2" applyFont="1" applyBorder="1" applyProtection="1"/>
    <xf numFmtId="0" fontId="3" fillId="3" borderId="46" xfId="2" applyFont="1" applyFill="1" applyBorder="1" applyAlignment="1" applyProtection="1">
      <alignment horizontal="centerContinuous" vertical="center"/>
    </xf>
    <xf numFmtId="0" fontId="3" fillId="3" borderId="46" xfId="2" applyFont="1" applyFill="1" applyBorder="1" applyAlignment="1" applyProtection="1">
      <alignment horizontal="center" vertical="center"/>
    </xf>
    <xf numFmtId="0" fontId="3" fillId="3" borderId="33" xfId="2" applyFont="1" applyFill="1" applyBorder="1" applyAlignment="1" applyProtection="1">
      <alignment horizontal="centerContinuous" vertical="center"/>
    </xf>
    <xf numFmtId="0" fontId="3" fillId="3" borderId="33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right"/>
    </xf>
    <xf numFmtId="0" fontId="3" fillId="0" borderId="12" xfId="2" applyFont="1" applyFill="1" applyBorder="1" applyAlignment="1" applyProtection="1">
      <alignment vertical="center" wrapText="1"/>
    </xf>
    <xf numFmtId="0" fontId="6" fillId="0" borderId="13" xfId="0" applyFont="1" applyFill="1" applyBorder="1" applyAlignment="1">
      <alignment wrapText="1"/>
    </xf>
    <xf numFmtId="0" fontId="3" fillId="0" borderId="14" xfId="2" applyFont="1" applyFill="1" applyBorder="1" applyAlignment="1" applyProtection="1">
      <alignment horizontal="center"/>
    </xf>
    <xf numFmtId="0" fontId="3" fillId="0" borderId="15" xfId="2" applyFont="1" applyFill="1" applyBorder="1" applyAlignment="1" applyProtection="1">
      <alignment vertical="center" wrapText="1"/>
    </xf>
    <xf numFmtId="0" fontId="3" fillId="0" borderId="15" xfId="2" applyFont="1" applyFill="1" applyBorder="1" applyAlignment="1" applyProtection="1">
      <alignment horizontal="centerContinuous"/>
    </xf>
    <xf numFmtId="0" fontId="6" fillId="0" borderId="16" xfId="0" applyFont="1" applyFill="1" applyBorder="1" applyAlignment="1">
      <alignment wrapText="1"/>
    </xf>
    <xf numFmtId="0" fontId="3" fillId="0" borderId="17" xfId="2" applyFont="1" applyFill="1" applyBorder="1" applyAlignment="1" applyProtection="1">
      <alignment horizontal="center"/>
    </xf>
    <xf numFmtId="0" fontId="6" fillId="0" borderId="19" xfId="0" applyFont="1" applyFill="1" applyBorder="1" applyAlignment="1">
      <alignment wrapText="1"/>
    </xf>
    <xf numFmtId="0" fontId="3" fillId="0" borderId="20" xfId="2" applyFont="1" applyFill="1" applyBorder="1" applyAlignment="1" applyProtection="1">
      <alignment horizontal="center"/>
    </xf>
    <xf numFmtId="0" fontId="3" fillId="0" borderId="21" xfId="2" applyFont="1" applyFill="1" applyBorder="1" applyAlignment="1" applyProtection="1">
      <alignment vertical="center" wrapText="1"/>
    </xf>
    <xf numFmtId="0" fontId="3" fillId="0" borderId="22" xfId="2" applyFont="1" applyFill="1" applyBorder="1" applyAlignment="1" applyProtection="1">
      <alignment horizontal="center"/>
    </xf>
    <xf numFmtId="0" fontId="3" fillId="0" borderId="25" xfId="2" applyFont="1" applyFill="1" applyBorder="1" applyAlignment="1" applyProtection="1">
      <alignment vertical="center" wrapText="1"/>
    </xf>
    <xf numFmtId="0" fontId="3" fillId="0" borderId="25" xfId="2" applyFont="1" applyFill="1" applyBorder="1" applyAlignment="1" applyProtection="1">
      <alignment horizontal="centerContinuous"/>
    </xf>
    <xf numFmtId="0" fontId="6" fillId="0" borderId="26" xfId="0" applyFont="1" applyFill="1" applyBorder="1" applyAlignment="1">
      <alignment wrapText="1"/>
    </xf>
    <xf numFmtId="0" fontId="3" fillId="0" borderId="27" xfId="2" applyFont="1" applyFill="1" applyBorder="1" applyAlignment="1" applyProtection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17" xfId="0" applyFont="1" applyFill="1" applyBorder="1"/>
    <xf numFmtId="0" fontId="3" fillId="0" borderId="30" xfId="2" applyFont="1" applyFill="1" applyBorder="1" applyAlignment="1" applyProtection="1">
      <alignment vertical="center" wrapText="1"/>
    </xf>
    <xf numFmtId="0" fontId="3" fillId="0" borderId="17" xfId="2" applyFont="1" applyFill="1" applyBorder="1" applyAlignment="1" applyProtection="1">
      <alignment vertical="center" wrapText="1"/>
    </xf>
    <xf numFmtId="0" fontId="6" fillId="0" borderId="31" xfId="0" applyFont="1" applyFill="1" applyBorder="1" applyAlignment="1">
      <alignment wrapText="1"/>
    </xf>
    <xf numFmtId="0" fontId="3" fillId="0" borderId="32" xfId="2" applyFont="1" applyFill="1" applyBorder="1" applyAlignment="1" applyProtection="1">
      <alignment horizontal="center"/>
    </xf>
    <xf numFmtId="0" fontId="6" fillId="0" borderId="38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3" fillId="0" borderId="23" xfId="2" applyFont="1" applyFill="1" applyBorder="1" applyAlignment="1" applyProtection="1">
      <alignment horizontal="center"/>
    </xf>
    <xf numFmtId="0" fontId="3" fillId="0" borderId="23" xfId="2" applyFont="1" applyFill="1" applyBorder="1" applyProtection="1"/>
    <xf numFmtId="0" fontId="3" fillId="0" borderId="24" xfId="2" applyFont="1" applyFill="1" applyBorder="1" applyAlignment="1" applyProtection="1">
      <alignment horizontal="center"/>
    </xf>
    <xf numFmtId="0" fontId="3" fillId="0" borderId="12" xfId="2" applyFont="1" applyFill="1" applyBorder="1" applyAlignment="1" applyProtection="1">
      <alignment horizontal="center"/>
    </xf>
    <xf numFmtId="0" fontId="3" fillId="0" borderId="15" xfId="2" applyFont="1" applyFill="1" applyBorder="1" applyAlignment="1" applyProtection="1">
      <alignment horizontal="center"/>
    </xf>
    <xf numFmtId="0" fontId="3" fillId="0" borderId="18" xfId="2" applyFont="1" applyFill="1" applyBorder="1" applyAlignment="1" applyProtection="1">
      <alignment horizontal="center"/>
    </xf>
    <xf numFmtId="0" fontId="6" fillId="0" borderId="80" xfId="2" applyFont="1" applyBorder="1" applyProtection="1"/>
    <xf numFmtId="0" fontId="3" fillId="0" borderId="51" xfId="2" applyFont="1" applyFill="1" applyBorder="1" applyAlignment="1" applyProtection="1">
      <alignment vertical="center" wrapText="1"/>
    </xf>
    <xf numFmtId="0" fontId="3" fillId="0" borderId="47" xfId="2" applyFont="1" applyFill="1" applyBorder="1" applyAlignment="1" applyProtection="1">
      <alignment vertical="center" wrapText="1"/>
    </xf>
    <xf numFmtId="0" fontId="3" fillId="0" borderId="64" xfId="2" applyFont="1" applyFill="1" applyBorder="1" applyAlignment="1" applyProtection="1">
      <alignment vertical="center" wrapText="1"/>
    </xf>
    <xf numFmtId="0" fontId="3" fillId="5" borderId="15" xfId="2" applyFont="1" applyFill="1" applyBorder="1" applyAlignment="1" applyProtection="1">
      <alignment vertical="center" wrapText="1"/>
    </xf>
    <xf numFmtId="0" fontId="6" fillId="5" borderId="17" xfId="2" applyFont="1" applyFill="1" applyBorder="1" applyAlignment="1" applyProtection="1">
      <alignment horizontal="centerContinuous"/>
    </xf>
    <xf numFmtId="0" fontId="6" fillId="5" borderId="17" xfId="0" applyFont="1" applyFill="1" applyBorder="1" applyAlignment="1">
      <alignment wrapText="1"/>
    </xf>
    <xf numFmtId="0" fontId="3" fillId="5" borderId="17" xfId="2" applyFont="1" applyFill="1" applyBorder="1" applyAlignment="1" applyProtection="1">
      <alignment horizontal="center"/>
    </xf>
    <xf numFmtId="0" fontId="3" fillId="5" borderId="25" xfId="2" applyFont="1" applyFill="1" applyBorder="1" applyAlignment="1" applyProtection="1">
      <alignment vertical="center" wrapText="1"/>
    </xf>
    <xf numFmtId="0" fontId="3" fillId="5" borderId="15" xfId="2" applyFont="1" applyFill="1" applyBorder="1" applyAlignment="1" applyProtection="1">
      <alignment horizontal="centerContinuous"/>
    </xf>
    <xf numFmtId="0" fontId="3" fillId="5" borderId="15" xfId="2" applyFont="1" applyFill="1" applyBorder="1" applyAlignment="1" applyProtection="1">
      <alignment horizontal="center"/>
    </xf>
    <xf numFmtId="0" fontId="6" fillId="5" borderId="20" xfId="0" applyFont="1" applyFill="1" applyBorder="1" applyAlignment="1">
      <alignment wrapText="1"/>
    </xf>
    <xf numFmtId="0" fontId="6" fillId="5" borderId="31" xfId="0" applyFont="1" applyFill="1" applyBorder="1" applyAlignment="1">
      <alignment wrapText="1"/>
    </xf>
    <xf numFmtId="0" fontId="6" fillId="0" borderId="85" xfId="0" applyFont="1" applyFill="1" applyBorder="1" applyAlignment="1">
      <alignment wrapText="1"/>
    </xf>
    <xf numFmtId="0" fontId="6" fillId="5" borderId="32" xfId="0" applyFont="1" applyFill="1" applyBorder="1" applyAlignment="1">
      <alignment wrapText="1"/>
    </xf>
    <xf numFmtId="0" fontId="3" fillId="0" borderId="86" xfId="2" applyFont="1" applyFill="1" applyBorder="1" applyAlignment="1" applyProtection="1">
      <alignment horizontal="centerContinuous"/>
    </xf>
    <xf numFmtId="0" fontId="3" fillId="0" borderId="87" xfId="2" applyFont="1" applyFill="1" applyBorder="1" applyAlignment="1" applyProtection="1">
      <alignment horizontal="centerContinuous"/>
    </xf>
    <xf numFmtId="0" fontId="3" fillId="5" borderId="87" xfId="2" applyFont="1" applyFill="1" applyBorder="1" applyAlignment="1" applyProtection="1">
      <alignment horizontal="centerContinuous"/>
    </xf>
    <xf numFmtId="0" fontId="6" fillId="5" borderId="87" xfId="2" applyFont="1" applyFill="1" applyBorder="1" applyAlignment="1" applyProtection="1">
      <alignment horizontal="centerContinuous"/>
    </xf>
    <xf numFmtId="0" fontId="3" fillId="0" borderId="88" xfId="2" applyFont="1" applyFill="1" applyBorder="1" applyAlignment="1" applyProtection="1">
      <alignment horizontal="centerContinuous"/>
    </xf>
    <xf numFmtId="0" fontId="3" fillId="0" borderId="25" xfId="2" applyFont="1" applyFill="1" applyBorder="1" applyAlignment="1" applyProtection="1">
      <alignment horizontal="center"/>
    </xf>
    <xf numFmtId="0" fontId="13" fillId="0" borderId="36" xfId="2" applyFont="1" applyFill="1" applyBorder="1" applyAlignment="1" applyProtection="1">
      <alignment horizontal="center"/>
    </xf>
    <xf numFmtId="0" fontId="13" fillId="0" borderId="24" xfId="2" applyFont="1" applyFill="1" applyBorder="1" applyAlignment="1" applyProtection="1">
      <alignment horizontal="center"/>
    </xf>
    <xf numFmtId="0" fontId="13" fillId="0" borderId="93" xfId="2" applyFont="1" applyFill="1" applyBorder="1" applyAlignment="1" applyProtection="1">
      <alignment horizontal="center"/>
    </xf>
    <xf numFmtId="0" fontId="6" fillId="6" borderId="17" xfId="2" applyFont="1" applyFill="1" applyBorder="1" applyAlignment="1" applyProtection="1">
      <alignment horizontal="centerContinuous"/>
    </xf>
    <xf numFmtId="0" fontId="6" fillId="6" borderId="17" xfId="0" applyFont="1" applyFill="1" applyBorder="1" applyAlignment="1">
      <alignment wrapText="1"/>
    </xf>
    <xf numFmtId="0" fontId="6" fillId="7" borderId="17" xfId="2" applyFont="1" applyFill="1" applyBorder="1" applyAlignment="1" applyProtection="1">
      <alignment horizontal="centerContinuous"/>
    </xf>
    <xf numFmtId="0" fontId="6" fillId="7" borderId="17" xfId="0" applyFont="1" applyFill="1" applyBorder="1" applyAlignment="1">
      <alignment wrapText="1"/>
    </xf>
    <xf numFmtId="0" fontId="6" fillId="8" borderId="17" xfId="2" applyFont="1" applyFill="1" applyBorder="1" applyAlignment="1" applyProtection="1">
      <alignment horizontal="centerContinuous"/>
    </xf>
    <xf numFmtId="0" fontId="6" fillId="8" borderId="17" xfId="0" applyFont="1" applyFill="1" applyBorder="1" applyAlignment="1">
      <alignment wrapText="1"/>
    </xf>
    <xf numFmtId="0" fontId="3" fillId="0" borderId="88" xfId="2" applyFont="1" applyFill="1" applyBorder="1" applyAlignment="1" applyProtection="1">
      <alignment horizontal="center"/>
    </xf>
    <xf numFmtId="0" fontId="6" fillId="0" borderId="15" xfId="0" applyFont="1" applyFill="1" applyBorder="1" applyAlignment="1">
      <alignment wrapText="1"/>
    </xf>
    <xf numFmtId="0" fontId="3" fillId="0" borderId="98" xfId="2" applyFont="1" applyBorder="1" applyProtection="1"/>
    <xf numFmtId="0" fontId="8" fillId="0" borderId="1" xfId="0" applyFont="1" applyBorder="1"/>
    <xf numFmtId="0" fontId="3" fillId="0" borderId="99" xfId="2" applyFont="1" applyFill="1" applyBorder="1" applyAlignment="1" applyProtection="1">
      <alignment horizontal="center"/>
    </xf>
    <xf numFmtId="0" fontId="3" fillId="0" borderId="101" xfId="2" applyFont="1" applyFill="1" applyBorder="1" applyAlignment="1" applyProtection="1">
      <alignment horizontal="centerContinuous"/>
    </xf>
    <xf numFmtId="0" fontId="3" fillId="0" borderId="99" xfId="2" applyFont="1" applyFill="1" applyBorder="1" applyAlignment="1" applyProtection="1">
      <alignment horizontal="centerContinuous"/>
    </xf>
    <xf numFmtId="0" fontId="6" fillId="6" borderId="103" xfId="2" applyFont="1" applyFill="1" applyBorder="1" applyAlignment="1" applyProtection="1">
      <alignment horizontal="centerContinuous"/>
    </xf>
    <xf numFmtId="0" fontId="6" fillId="7" borderId="103" xfId="2" applyFont="1" applyFill="1" applyBorder="1" applyAlignment="1" applyProtection="1">
      <alignment horizontal="centerContinuous"/>
    </xf>
    <xf numFmtId="0" fontId="6" fillId="8" borderId="103" xfId="2" applyFont="1" applyFill="1" applyBorder="1" applyAlignment="1" applyProtection="1">
      <alignment horizontal="centerContinuous"/>
    </xf>
    <xf numFmtId="0" fontId="3" fillId="0" borderId="104" xfId="2" applyFont="1" applyFill="1" applyBorder="1" applyAlignment="1" applyProtection="1">
      <alignment horizontal="centerContinuous"/>
    </xf>
    <xf numFmtId="0" fontId="3" fillId="0" borderId="16" xfId="2" applyFont="1" applyFill="1" applyBorder="1" applyAlignment="1" applyProtection="1">
      <alignment horizontal="centerContinuous"/>
    </xf>
    <xf numFmtId="0" fontId="3" fillId="0" borderId="105" xfId="2" applyFont="1" applyFill="1" applyBorder="1" applyAlignment="1" applyProtection="1">
      <alignment horizontal="center"/>
    </xf>
    <xf numFmtId="0" fontId="3" fillId="0" borderId="105" xfId="2" applyFont="1" applyFill="1" applyBorder="1" applyAlignment="1" applyProtection="1">
      <alignment horizontal="centerContinuous"/>
    </xf>
    <xf numFmtId="0" fontId="6" fillId="0" borderId="99" xfId="0" applyFont="1" applyFill="1" applyBorder="1" applyAlignment="1">
      <alignment wrapText="1"/>
    </xf>
    <xf numFmtId="0" fontId="6" fillId="0" borderId="110" xfId="0" applyFont="1" applyFill="1" applyBorder="1" applyAlignment="1">
      <alignment wrapText="1"/>
    </xf>
    <xf numFmtId="0" fontId="6" fillId="0" borderId="101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15" xfId="0" applyFont="1" applyFill="1" applyBorder="1"/>
    <xf numFmtId="0" fontId="6" fillId="6" borderId="15" xfId="0" applyFont="1" applyFill="1" applyBorder="1" applyAlignment="1">
      <alignment wrapText="1"/>
    </xf>
    <xf numFmtId="0" fontId="6" fillId="7" borderId="15" xfId="0" applyFont="1" applyFill="1" applyBorder="1" applyAlignment="1">
      <alignment wrapText="1"/>
    </xf>
    <xf numFmtId="0" fontId="6" fillId="8" borderId="15" xfId="0" applyFont="1" applyFill="1" applyBorder="1" applyAlignment="1">
      <alignment wrapText="1"/>
    </xf>
    <xf numFmtId="0" fontId="6" fillId="0" borderId="111" xfId="0" applyFont="1" applyFill="1" applyBorder="1" applyAlignment="1">
      <alignment wrapText="1"/>
    </xf>
    <xf numFmtId="0" fontId="6" fillId="0" borderId="112" xfId="0" applyFont="1" applyFill="1" applyBorder="1" applyAlignment="1">
      <alignment wrapText="1"/>
    </xf>
    <xf numFmtId="0" fontId="3" fillId="0" borderId="106" xfId="2" applyFont="1" applyFill="1" applyBorder="1" applyAlignment="1" applyProtection="1">
      <alignment horizontal="center"/>
    </xf>
    <xf numFmtId="0" fontId="3" fillId="0" borderId="107" xfId="2" applyFont="1" applyFill="1" applyBorder="1" applyAlignment="1" applyProtection="1">
      <alignment horizontal="center"/>
    </xf>
    <xf numFmtId="0" fontId="13" fillId="0" borderId="2" xfId="2" applyFont="1" applyFill="1" applyBorder="1" applyAlignment="1" applyProtection="1">
      <alignment horizontal="center"/>
    </xf>
    <xf numFmtId="0" fontId="3" fillId="0" borderId="108" xfId="2" applyFont="1" applyFill="1" applyBorder="1" applyAlignment="1" applyProtection="1">
      <alignment horizontal="center"/>
    </xf>
    <xf numFmtId="0" fontId="13" fillId="0" borderId="8" xfId="2" applyFont="1" applyFill="1" applyBorder="1" applyAlignment="1" applyProtection="1">
      <alignment horizontal="center"/>
    </xf>
    <xf numFmtId="0" fontId="3" fillId="0" borderId="101" xfId="2" applyFont="1" applyFill="1" applyBorder="1" applyAlignment="1" applyProtection="1">
      <alignment horizontal="center"/>
    </xf>
    <xf numFmtId="0" fontId="3" fillId="0" borderId="119" xfId="2" applyFont="1" applyFill="1" applyBorder="1" applyAlignment="1" applyProtection="1">
      <alignment horizontal="center" vertical="center"/>
    </xf>
    <xf numFmtId="0" fontId="3" fillId="0" borderId="120" xfId="2" applyFont="1" applyFill="1" applyBorder="1" applyAlignment="1" applyProtection="1">
      <alignment horizontal="center" vertical="center"/>
    </xf>
    <xf numFmtId="0" fontId="13" fillId="0" borderId="118" xfId="2" applyFont="1" applyFill="1" applyBorder="1" applyAlignment="1" applyProtection="1">
      <alignment horizontal="center"/>
    </xf>
    <xf numFmtId="0" fontId="4" fillId="0" borderId="1" xfId="2" applyFont="1" applyBorder="1"/>
    <xf numFmtId="0" fontId="3" fillId="2" borderId="37" xfId="2" applyFont="1" applyFill="1" applyBorder="1" applyAlignment="1" applyProtection="1">
      <alignment horizontal="center" vertical="center" wrapText="1"/>
    </xf>
    <xf numFmtId="0" fontId="6" fillId="2" borderId="37" xfId="2" applyFont="1" applyFill="1" applyBorder="1" applyAlignment="1" applyProtection="1">
      <alignment horizontal="centerContinuous"/>
    </xf>
    <xf numFmtId="0" fontId="6" fillId="2" borderId="37" xfId="0" applyFont="1" applyFill="1" applyBorder="1" applyAlignment="1">
      <alignment wrapText="1"/>
    </xf>
    <xf numFmtId="0" fontId="6" fillId="2" borderId="39" xfId="2" applyFont="1" applyFill="1" applyBorder="1" applyAlignment="1" applyProtection="1">
      <alignment horizontal="center" vertical="center"/>
    </xf>
    <xf numFmtId="0" fontId="6" fillId="0" borderId="39" xfId="2" applyFont="1" applyBorder="1" applyAlignment="1">
      <alignment horizontal="left"/>
    </xf>
    <xf numFmtId="0" fontId="3" fillId="2" borderId="9" xfId="2" applyFont="1" applyFill="1" applyBorder="1" applyAlignment="1" applyProtection="1">
      <alignment horizontal="center" vertical="center" wrapText="1"/>
    </xf>
    <xf numFmtId="0" fontId="6" fillId="2" borderId="9" xfId="2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>
      <alignment wrapText="1"/>
    </xf>
    <xf numFmtId="0" fontId="6" fillId="2" borderId="40" xfId="2" applyFont="1" applyFill="1" applyBorder="1" applyAlignment="1" applyProtection="1">
      <alignment horizontal="center" vertical="center"/>
    </xf>
    <xf numFmtId="0" fontId="6" fillId="0" borderId="40" xfId="2" applyFont="1" applyBorder="1" applyAlignment="1">
      <alignment horizontal="left"/>
    </xf>
    <xf numFmtId="0" fontId="6" fillId="2" borderId="9" xfId="2" applyFont="1" applyFill="1" applyBorder="1" applyAlignment="1" applyProtection="1">
      <alignment horizontal="centerContinuous"/>
    </xf>
    <xf numFmtId="0" fontId="3" fillId="4" borderId="9" xfId="2" applyFont="1" applyFill="1" applyBorder="1" applyAlignment="1" applyProtection="1">
      <alignment horizontal="center" vertical="center" wrapText="1"/>
    </xf>
    <xf numFmtId="0" fontId="6" fillId="4" borderId="9" xfId="2" applyFont="1" applyFill="1" applyBorder="1" applyAlignment="1" applyProtection="1">
      <alignment horizontal="centerContinuous"/>
    </xf>
    <xf numFmtId="0" fontId="6" fillId="4" borderId="9" xfId="0" applyFont="1" applyFill="1" applyBorder="1" applyAlignment="1">
      <alignment wrapText="1"/>
    </xf>
    <xf numFmtId="0" fontId="6" fillId="4" borderId="40" xfId="2" applyFont="1" applyFill="1" applyBorder="1" applyAlignment="1" applyProtection="1">
      <alignment horizontal="center" vertical="center"/>
    </xf>
    <xf numFmtId="0" fontId="13" fillId="0" borderId="91" xfId="2" applyFont="1" applyBorder="1" applyAlignment="1" applyProtection="1">
      <alignment horizontal="center"/>
    </xf>
    <xf numFmtId="0" fontId="6" fillId="0" borderId="10" xfId="2" applyFont="1" applyBorder="1"/>
    <xf numFmtId="0" fontId="3" fillId="0" borderId="63" xfId="2" applyFont="1" applyFill="1" applyBorder="1" applyAlignment="1" applyProtection="1">
      <alignment vertical="center" wrapText="1"/>
    </xf>
    <xf numFmtId="0" fontId="3" fillId="0" borderId="49" xfId="2" applyFont="1" applyFill="1" applyBorder="1" applyAlignment="1" applyProtection="1">
      <alignment vertical="center" wrapText="1"/>
    </xf>
    <xf numFmtId="0" fontId="13" fillId="0" borderId="52" xfId="2" applyFont="1" applyFill="1" applyBorder="1" applyAlignment="1" applyProtection="1">
      <alignment horizontal="center"/>
    </xf>
    <xf numFmtId="0" fontId="6" fillId="2" borderId="37" xfId="2" applyFont="1" applyFill="1" applyBorder="1" applyAlignment="1" applyProtection="1">
      <alignment horizontal="center"/>
    </xf>
    <xf numFmtId="0" fontId="6" fillId="2" borderId="9" xfId="2" applyFont="1" applyFill="1" applyBorder="1" applyAlignment="1" applyProtection="1">
      <alignment horizontal="center" vertical="center"/>
    </xf>
    <xf numFmtId="0" fontId="6" fillId="2" borderId="9" xfId="2" applyFont="1" applyFill="1" applyBorder="1" applyAlignment="1" applyProtection="1">
      <alignment horizontal="center"/>
    </xf>
    <xf numFmtId="0" fontId="6" fillId="4" borderId="9" xfId="2" applyFont="1" applyFill="1" applyBorder="1" applyAlignment="1" applyProtection="1">
      <alignment horizontal="center"/>
    </xf>
    <xf numFmtId="0" fontId="6" fillId="2" borderId="37" xfId="2" applyFont="1" applyFill="1" applyBorder="1" applyAlignment="1" applyProtection="1">
      <alignment horizontal="center" vertical="center"/>
    </xf>
    <xf numFmtId="0" fontId="6" fillId="4" borderId="9" xfId="2" applyFont="1" applyFill="1" applyBorder="1" applyAlignment="1" applyProtection="1">
      <alignment horizontal="center" vertical="center"/>
    </xf>
    <xf numFmtId="0" fontId="13" fillId="0" borderId="36" xfId="2" applyFont="1" applyBorder="1" applyAlignment="1" applyProtection="1">
      <alignment horizontal="center"/>
    </xf>
    <xf numFmtId="0" fontId="6" fillId="0" borderId="36" xfId="2" applyFont="1" applyBorder="1"/>
    <xf numFmtId="0" fontId="6" fillId="2" borderId="9" xfId="0" applyFont="1" applyFill="1" applyBorder="1" applyAlignment="1">
      <alignment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6" fillId="4" borderId="10" xfId="2" applyFont="1" applyFill="1" applyBorder="1" applyAlignment="1" applyProtection="1">
      <alignment horizontal="centerContinuous"/>
    </xf>
    <xf numFmtId="0" fontId="6" fillId="4" borderId="10" xfId="0" applyFont="1" applyFill="1" applyBorder="1" applyAlignment="1">
      <alignment wrapText="1"/>
    </xf>
    <xf numFmtId="0" fontId="6" fillId="4" borderId="11" xfId="2" applyFont="1" applyFill="1" applyBorder="1" applyAlignment="1" applyProtection="1">
      <alignment horizontal="center" vertical="center"/>
    </xf>
    <xf numFmtId="0" fontId="6" fillId="4" borderId="121" xfId="2" applyFont="1" applyFill="1" applyBorder="1" applyAlignment="1" applyProtection="1">
      <alignment horizontal="center" vertical="center"/>
    </xf>
    <xf numFmtId="0" fontId="17" fillId="0" borderId="99" xfId="2" applyFont="1" applyFill="1" applyBorder="1" applyAlignment="1" applyProtection="1">
      <alignment horizontal="centerContinuous"/>
    </xf>
    <xf numFmtId="0" fontId="17" fillId="0" borderId="99" xfId="0" applyFont="1" applyFill="1" applyBorder="1" applyAlignment="1">
      <alignment wrapText="1"/>
    </xf>
    <xf numFmtId="0" fontId="6" fillId="0" borderId="40" xfId="2" applyFont="1" applyBorder="1" applyAlignment="1">
      <alignment horizontal="left" wrapText="1"/>
    </xf>
    <xf numFmtId="0" fontId="6" fillId="4" borderId="9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6" fillId="0" borderId="40" xfId="2" applyFont="1" applyBorder="1" applyAlignment="1">
      <alignment horizontal="left" vertical="center"/>
    </xf>
    <xf numFmtId="0" fontId="6" fillId="0" borderId="39" xfId="2" applyFont="1" applyBorder="1" applyAlignment="1">
      <alignment horizontal="left" vertical="center"/>
    </xf>
    <xf numFmtId="0" fontId="13" fillId="0" borderId="123" xfId="2" applyFont="1" applyFill="1" applyBorder="1" applyAlignment="1" applyProtection="1">
      <alignment horizontal="center"/>
    </xf>
    <xf numFmtId="0" fontId="13" fillId="0" borderId="124" xfId="2" applyFont="1" applyFill="1" applyBorder="1" applyAlignment="1" applyProtection="1">
      <alignment horizontal="center"/>
    </xf>
    <xf numFmtId="0" fontId="6" fillId="0" borderId="36" xfId="0" applyFont="1" applyFill="1" applyBorder="1" applyAlignment="1">
      <alignment wrapText="1"/>
    </xf>
    <xf numFmtId="0" fontId="6" fillId="0" borderId="36" xfId="2" applyFont="1" applyFill="1" applyBorder="1" applyProtection="1"/>
    <xf numFmtId="0" fontId="6" fillId="0" borderId="2" xfId="0" applyFont="1" applyFill="1" applyBorder="1" applyAlignment="1">
      <alignment wrapText="1"/>
    </xf>
    <xf numFmtId="0" fontId="6" fillId="0" borderId="2" xfId="2" applyFont="1" applyFill="1" applyBorder="1" applyProtection="1"/>
    <xf numFmtId="0" fontId="3" fillId="0" borderId="92" xfId="2" applyFont="1" applyFill="1" applyBorder="1" applyProtection="1"/>
    <xf numFmtId="0" fontId="3" fillId="0" borderId="114" xfId="2" applyFont="1" applyFill="1" applyBorder="1" applyProtection="1"/>
    <xf numFmtId="0" fontId="3" fillId="0" borderId="36" xfId="2" applyFont="1" applyFill="1" applyBorder="1" applyProtection="1"/>
    <xf numFmtId="0" fontId="3" fillId="0" borderId="2" xfId="2" applyFont="1" applyFill="1" applyBorder="1" applyProtection="1"/>
    <xf numFmtId="0" fontId="2" fillId="0" borderId="36" xfId="2" applyFill="1" applyBorder="1"/>
    <xf numFmtId="0" fontId="2" fillId="0" borderId="2" xfId="2" applyFill="1" applyBorder="1"/>
    <xf numFmtId="0" fontId="8" fillId="0" borderId="126" xfId="0" applyFont="1" applyFill="1" applyBorder="1"/>
    <xf numFmtId="0" fontId="8" fillId="0" borderId="117" xfId="0" applyFont="1" applyFill="1" applyBorder="1"/>
    <xf numFmtId="0" fontId="3" fillId="0" borderId="24" xfId="2" applyFont="1" applyFill="1" applyBorder="1" applyProtection="1"/>
    <xf numFmtId="0" fontId="3" fillId="0" borderId="8" xfId="2" applyFont="1" applyFill="1" applyBorder="1" applyProtection="1"/>
    <xf numFmtId="0" fontId="16" fillId="0" borderId="3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52" xfId="2" applyFont="1" applyBorder="1" applyAlignment="1" applyProtection="1">
      <alignment horizontal="center"/>
    </xf>
    <xf numFmtId="0" fontId="13" fillId="0" borderId="35" xfId="2" applyFont="1" applyBorder="1" applyAlignment="1" applyProtection="1">
      <alignment horizontal="center"/>
    </xf>
    <xf numFmtId="0" fontId="3" fillId="0" borderId="65" xfId="2" applyFont="1" applyFill="1" applyBorder="1" applyAlignment="1" applyProtection="1">
      <alignment horizontal="center" vertical="center" wrapText="1"/>
    </xf>
    <xf numFmtId="0" fontId="3" fillId="0" borderId="47" xfId="2" applyFont="1" applyFill="1" applyBorder="1" applyAlignment="1" applyProtection="1">
      <alignment horizontal="center" vertical="center" wrapText="1"/>
    </xf>
    <xf numFmtId="0" fontId="3" fillId="0" borderId="49" xfId="2" applyFont="1" applyFill="1" applyBorder="1" applyAlignment="1" applyProtection="1">
      <alignment horizontal="center" vertical="center" wrapText="1"/>
    </xf>
    <xf numFmtId="0" fontId="3" fillId="0" borderId="51" xfId="2" applyFont="1" applyFill="1" applyBorder="1" applyAlignment="1" applyProtection="1">
      <alignment horizontal="center" vertical="center" wrapText="1"/>
    </xf>
    <xf numFmtId="0" fontId="3" fillId="0" borderId="64" xfId="2" applyFont="1" applyFill="1" applyBorder="1" applyAlignment="1" applyProtection="1">
      <alignment horizontal="center" vertical="center" wrapText="1"/>
    </xf>
    <xf numFmtId="0" fontId="3" fillId="0" borderId="63" xfId="2" applyFont="1" applyFill="1" applyBorder="1" applyAlignment="1" applyProtection="1">
      <alignment horizontal="center" vertical="center" wrapText="1"/>
    </xf>
    <xf numFmtId="0" fontId="3" fillId="3" borderId="55" xfId="2" applyFont="1" applyFill="1" applyBorder="1" applyAlignment="1" applyProtection="1">
      <alignment horizontal="center" vertical="center"/>
    </xf>
    <xf numFmtId="0" fontId="3" fillId="3" borderId="56" xfId="2" applyFont="1" applyFill="1" applyBorder="1" applyAlignment="1" applyProtection="1">
      <alignment horizontal="center" vertical="center"/>
    </xf>
    <xf numFmtId="0" fontId="3" fillId="3" borderId="57" xfId="2" applyFont="1" applyFill="1" applyBorder="1" applyAlignment="1" applyProtection="1">
      <alignment horizontal="center" vertical="center"/>
    </xf>
    <xf numFmtId="0" fontId="3" fillId="3" borderId="58" xfId="2" applyFont="1" applyFill="1" applyBorder="1" applyAlignment="1" applyProtection="1">
      <alignment horizontal="center" vertical="center"/>
    </xf>
    <xf numFmtId="0" fontId="3" fillId="3" borderId="59" xfId="2" applyFont="1" applyFill="1" applyBorder="1" applyAlignment="1" applyProtection="1">
      <alignment horizontal="center" vertical="center"/>
    </xf>
    <xf numFmtId="0" fontId="3" fillId="3" borderId="60" xfId="2" applyFont="1" applyFill="1" applyBorder="1" applyAlignment="1" applyProtection="1">
      <alignment horizontal="center" vertical="center"/>
    </xf>
    <xf numFmtId="0" fontId="3" fillId="0" borderId="23" xfId="2" applyFont="1" applyFill="1" applyBorder="1" applyAlignment="1" applyProtection="1">
      <alignment horizontal="right"/>
    </xf>
    <xf numFmtId="0" fontId="3" fillId="0" borderId="48" xfId="2" applyFont="1" applyFill="1" applyBorder="1" applyAlignment="1" applyProtection="1">
      <alignment horizontal="right"/>
    </xf>
    <xf numFmtId="0" fontId="13" fillId="0" borderId="23" xfId="2" applyFont="1" applyFill="1" applyBorder="1" applyAlignment="1" applyProtection="1">
      <alignment horizontal="right"/>
    </xf>
    <xf numFmtId="0" fontId="13" fillId="0" borderId="50" xfId="2" applyFont="1" applyFill="1" applyBorder="1" applyAlignment="1" applyProtection="1">
      <alignment horizontal="right"/>
    </xf>
    <xf numFmtId="0" fontId="13" fillId="0" borderId="52" xfId="2" applyFont="1" applyFill="1" applyBorder="1" applyAlignment="1" applyProtection="1">
      <alignment horizontal="center"/>
    </xf>
    <xf numFmtId="0" fontId="13" fillId="0" borderId="35" xfId="2" applyFont="1" applyFill="1" applyBorder="1" applyAlignment="1" applyProtection="1">
      <alignment horizontal="center"/>
    </xf>
    <xf numFmtId="0" fontId="3" fillId="3" borderId="53" xfId="2" applyFont="1" applyFill="1" applyBorder="1" applyAlignment="1" applyProtection="1">
      <alignment horizontal="center" vertical="center"/>
    </xf>
    <xf numFmtId="0" fontId="3" fillId="3" borderId="54" xfId="2" applyFont="1" applyFill="1" applyBorder="1" applyAlignment="1" applyProtection="1">
      <alignment horizontal="center" vertical="center"/>
    </xf>
    <xf numFmtId="0" fontId="13" fillId="0" borderId="68" xfId="2" applyFont="1" applyFill="1" applyBorder="1" applyAlignment="1" applyProtection="1">
      <alignment horizontal="right"/>
    </xf>
    <xf numFmtId="0" fontId="13" fillId="0" borderId="1" xfId="2" applyFont="1" applyFill="1" applyBorder="1" applyAlignment="1" applyProtection="1">
      <alignment horizontal="right"/>
    </xf>
    <xf numFmtId="0" fontId="13" fillId="0" borderId="62" xfId="2" applyFont="1" applyFill="1" applyBorder="1" applyAlignment="1" applyProtection="1">
      <alignment horizontal="right"/>
    </xf>
    <xf numFmtId="0" fontId="5" fillId="0" borderId="69" xfId="0" applyFont="1" applyFill="1" applyBorder="1" applyAlignment="1" applyProtection="1">
      <alignment horizontal="right"/>
    </xf>
    <xf numFmtId="0" fontId="5" fillId="0" borderId="70" xfId="0" applyFont="1" applyFill="1" applyBorder="1" applyAlignment="1" applyProtection="1">
      <alignment horizontal="right"/>
    </xf>
    <xf numFmtId="0" fontId="5" fillId="0" borderId="71" xfId="0" applyFont="1" applyFill="1" applyBorder="1" applyAlignment="1" applyProtection="1">
      <alignment horizontal="right"/>
    </xf>
    <xf numFmtId="0" fontId="5" fillId="0" borderId="61" xfId="2" applyFont="1" applyFill="1" applyBorder="1" applyAlignment="1" applyProtection="1">
      <alignment horizontal="center"/>
    </xf>
    <xf numFmtId="0" fontId="5" fillId="0" borderId="62" xfId="2" applyFont="1" applyFill="1" applyBorder="1" applyAlignment="1" applyProtection="1">
      <alignment horizontal="center"/>
    </xf>
    <xf numFmtId="0" fontId="13" fillId="0" borderId="66" xfId="2" applyFont="1" applyFill="1" applyBorder="1" applyAlignment="1" applyProtection="1">
      <alignment horizontal="center"/>
    </xf>
    <xf numFmtId="0" fontId="13" fillId="0" borderId="67" xfId="2" applyFont="1" applyFill="1" applyBorder="1" applyAlignment="1" applyProtection="1">
      <alignment horizontal="center"/>
    </xf>
    <xf numFmtId="0" fontId="15" fillId="0" borderId="0" xfId="2" applyFont="1" applyAlignment="1" applyProtection="1">
      <alignment horizontal="center"/>
    </xf>
    <xf numFmtId="0" fontId="3" fillId="3" borderId="78" xfId="2" applyFont="1" applyFill="1" applyBorder="1" applyAlignment="1" applyProtection="1">
      <alignment horizontal="center" vertical="center"/>
    </xf>
    <xf numFmtId="0" fontId="3" fillId="3" borderId="79" xfId="2" applyFont="1" applyFill="1" applyBorder="1" applyAlignment="1" applyProtection="1">
      <alignment horizontal="center" vertical="center"/>
    </xf>
    <xf numFmtId="0" fontId="3" fillId="3" borderId="74" xfId="2" applyFont="1" applyFill="1" applyBorder="1" applyAlignment="1" applyProtection="1">
      <alignment horizontal="center" vertical="center"/>
    </xf>
    <xf numFmtId="0" fontId="3" fillId="3" borderId="75" xfId="2" applyFont="1" applyFill="1" applyBorder="1" applyAlignment="1" applyProtection="1">
      <alignment horizontal="center" vertical="center"/>
    </xf>
    <xf numFmtId="0" fontId="3" fillId="3" borderId="76" xfId="2" applyFont="1" applyFill="1" applyBorder="1" applyAlignment="1" applyProtection="1">
      <alignment horizontal="center" vertical="center"/>
    </xf>
    <xf numFmtId="0" fontId="3" fillId="3" borderId="77" xfId="2" applyFont="1" applyFill="1" applyBorder="1" applyAlignment="1" applyProtection="1">
      <alignment horizontal="center" vertical="center"/>
    </xf>
    <xf numFmtId="0" fontId="3" fillId="3" borderId="72" xfId="2" applyFont="1" applyFill="1" applyBorder="1" applyAlignment="1" applyProtection="1">
      <alignment horizontal="center" vertical="center"/>
    </xf>
    <xf numFmtId="0" fontId="3" fillId="3" borderId="73" xfId="2" applyFont="1" applyFill="1" applyBorder="1" applyAlignment="1" applyProtection="1">
      <alignment horizontal="center" vertical="center"/>
    </xf>
    <xf numFmtId="0" fontId="3" fillId="3" borderId="96" xfId="2" applyFont="1" applyFill="1" applyBorder="1" applyAlignment="1" applyProtection="1">
      <alignment horizontal="center" vertical="center"/>
    </xf>
    <xf numFmtId="0" fontId="3" fillId="3" borderId="91" xfId="2" applyFont="1" applyFill="1" applyBorder="1" applyAlignment="1" applyProtection="1">
      <alignment horizontal="center" vertical="center"/>
    </xf>
    <xf numFmtId="0" fontId="3" fillId="3" borderId="125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97" xfId="2" applyFont="1" applyFill="1" applyBorder="1" applyAlignment="1" applyProtection="1">
      <alignment horizontal="center" vertical="center"/>
    </xf>
    <xf numFmtId="0" fontId="3" fillId="3" borderId="92" xfId="2" applyFont="1" applyFill="1" applyBorder="1" applyAlignment="1" applyProtection="1">
      <alignment horizontal="center" vertical="center"/>
    </xf>
    <xf numFmtId="0" fontId="3" fillId="6" borderId="18" xfId="2" applyFont="1" applyFill="1" applyBorder="1" applyAlignment="1" applyProtection="1">
      <alignment horizontal="center" vertical="center"/>
    </xf>
    <xf numFmtId="0" fontId="3" fillId="6" borderId="81" xfId="2" applyFont="1" applyFill="1" applyBorder="1" applyAlignment="1" applyProtection="1">
      <alignment horizontal="center" vertical="center"/>
    </xf>
    <xf numFmtId="0" fontId="3" fillId="6" borderId="25" xfId="2" applyFont="1" applyFill="1" applyBorder="1" applyAlignment="1" applyProtection="1">
      <alignment horizontal="center" vertical="center"/>
    </xf>
    <xf numFmtId="0" fontId="3" fillId="6" borderId="20" xfId="2" applyFont="1" applyFill="1" applyBorder="1" applyAlignment="1" applyProtection="1">
      <alignment horizontal="right" vertical="center" wrapText="1"/>
    </xf>
    <xf numFmtId="0" fontId="3" fillId="6" borderId="83" xfId="2" applyFont="1" applyFill="1" applyBorder="1" applyAlignment="1" applyProtection="1">
      <alignment horizontal="right" vertical="center" wrapText="1"/>
    </xf>
    <xf numFmtId="0" fontId="3" fillId="6" borderId="27" xfId="2" applyFont="1" applyFill="1" applyBorder="1" applyAlignment="1" applyProtection="1">
      <alignment horizontal="right" vertical="center" wrapText="1"/>
    </xf>
    <xf numFmtId="0" fontId="3" fillId="7" borderId="20" xfId="2" applyFont="1" applyFill="1" applyBorder="1" applyAlignment="1" applyProtection="1">
      <alignment horizontal="right" vertical="center" wrapText="1"/>
    </xf>
    <xf numFmtId="0" fontId="3" fillId="7" borderId="83" xfId="2" applyFont="1" applyFill="1" applyBorder="1" applyAlignment="1" applyProtection="1">
      <alignment horizontal="right" vertical="center" wrapText="1"/>
    </xf>
    <xf numFmtId="0" fontId="3" fillId="7" borderId="27" xfId="2" applyFont="1" applyFill="1" applyBorder="1" applyAlignment="1" applyProtection="1">
      <alignment horizontal="right" vertical="center" wrapText="1"/>
    </xf>
    <xf numFmtId="0" fontId="3" fillId="3" borderId="95" xfId="2" applyFont="1" applyFill="1" applyBorder="1" applyAlignment="1" applyProtection="1">
      <alignment horizontal="center" vertical="center"/>
    </xf>
    <xf numFmtId="0" fontId="3" fillId="3" borderId="84" xfId="2" applyFont="1" applyFill="1" applyBorder="1" applyAlignment="1" applyProtection="1">
      <alignment horizontal="center" vertical="center"/>
    </xf>
    <xf numFmtId="0" fontId="3" fillId="8" borderId="18" xfId="2" applyFont="1" applyFill="1" applyBorder="1" applyAlignment="1" applyProtection="1">
      <alignment horizontal="right" vertical="center" wrapText="1"/>
    </xf>
    <xf numFmtId="0" fontId="3" fillId="8" borderId="81" xfId="2" applyFont="1" applyFill="1" applyBorder="1" applyAlignment="1" applyProtection="1">
      <alignment horizontal="right" vertical="center" wrapText="1"/>
    </xf>
    <xf numFmtId="0" fontId="3" fillId="8" borderId="82" xfId="2" applyFont="1" applyFill="1" applyBorder="1" applyAlignment="1" applyProtection="1">
      <alignment horizontal="right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81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3" fillId="3" borderId="90" xfId="2" applyFont="1" applyFill="1" applyBorder="1" applyAlignment="1" applyProtection="1">
      <alignment horizontal="center" vertical="center"/>
    </xf>
    <xf numFmtId="0" fontId="3" fillId="3" borderId="122" xfId="2" applyFont="1" applyFill="1" applyBorder="1" applyAlignment="1" applyProtection="1">
      <alignment horizontal="center" vertical="center"/>
    </xf>
    <xf numFmtId="0" fontId="3" fillId="7" borderId="18" xfId="2" applyFont="1" applyFill="1" applyBorder="1" applyAlignment="1" applyProtection="1">
      <alignment horizontal="center" vertical="center"/>
    </xf>
    <xf numFmtId="0" fontId="3" fillId="7" borderId="81" xfId="2" applyFont="1" applyFill="1" applyBorder="1" applyAlignment="1" applyProtection="1">
      <alignment horizontal="center" vertical="center"/>
    </xf>
    <xf numFmtId="0" fontId="3" fillId="7" borderId="25" xfId="2" applyFont="1" applyFill="1" applyBorder="1" applyAlignment="1" applyProtection="1">
      <alignment horizontal="center" vertical="center"/>
    </xf>
    <xf numFmtId="0" fontId="3" fillId="8" borderId="18" xfId="2" applyFont="1" applyFill="1" applyBorder="1" applyAlignment="1" applyProtection="1">
      <alignment horizontal="center" vertical="center"/>
    </xf>
    <xf numFmtId="0" fontId="3" fillId="8" borderId="81" xfId="2" applyFont="1" applyFill="1" applyBorder="1" applyAlignment="1" applyProtection="1">
      <alignment horizontal="center" vertical="center"/>
    </xf>
    <xf numFmtId="0" fontId="3" fillId="8" borderId="84" xfId="2" applyFont="1" applyFill="1" applyBorder="1" applyAlignment="1" applyProtection="1">
      <alignment horizontal="center" vertical="center"/>
    </xf>
    <xf numFmtId="0" fontId="3" fillId="3" borderId="115" xfId="2" applyFont="1" applyFill="1" applyBorder="1" applyAlignment="1" applyProtection="1">
      <alignment horizontal="center" vertical="center"/>
    </xf>
    <xf numFmtId="0" fontId="3" fillId="3" borderId="116" xfId="2" applyFont="1" applyFill="1" applyBorder="1" applyAlignment="1" applyProtection="1">
      <alignment horizontal="center" vertical="center"/>
    </xf>
    <xf numFmtId="0" fontId="3" fillId="3" borderId="109" xfId="2" applyFont="1" applyFill="1" applyBorder="1" applyAlignment="1" applyProtection="1">
      <alignment horizontal="center" vertical="center"/>
    </xf>
    <xf numFmtId="0" fontId="3" fillId="3" borderId="117" xfId="2" applyFont="1" applyFill="1" applyBorder="1" applyAlignment="1" applyProtection="1">
      <alignment horizontal="center" vertical="center"/>
    </xf>
    <xf numFmtId="0" fontId="3" fillId="6" borderId="20" xfId="2" applyFont="1" applyFill="1" applyBorder="1" applyAlignment="1" applyProtection="1">
      <alignment horizontal="center" vertical="center"/>
    </xf>
    <xf numFmtId="0" fontId="3" fillId="6" borderId="83" xfId="2" applyFont="1" applyFill="1" applyBorder="1" applyAlignment="1" applyProtection="1">
      <alignment horizontal="center" vertical="center"/>
    </xf>
    <xf numFmtId="0" fontId="3" fillId="6" borderId="27" xfId="2" applyFont="1" applyFill="1" applyBorder="1" applyAlignment="1" applyProtection="1">
      <alignment horizontal="center" vertical="center"/>
    </xf>
    <xf numFmtId="0" fontId="3" fillId="7" borderId="20" xfId="2" applyFont="1" applyFill="1" applyBorder="1" applyAlignment="1" applyProtection="1">
      <alignment horizontal="center" vertical="center"/>
    </xf>
    <xf numFmtId="0" fontId="3" fillId="7" borderId="83" xfId="2" applyFont="1" applyFill="1" applyBorder="1" applyAlignment="1" applyProtection="1">
      <alignment horizontal="center" vertical="center"/>
    </xf>
    <xf numFmtId="0" fontId="3" fillId="7" borderId="27" xfId="2" applyFont="1" applyFill="1" applyBorder="1" applyAlignment="1" applyProtection="1">
      <alignment horizontal="center" vertical="center"/>
    </xf>
    <xf numFmtId="0" fontId="3" fillId="8" borderId="89" xfId="2" applyFont="1" applyFill="1" applyBorder="1" applyAlignment="1" applyProtection="1">
      <alignment horizontal="center" vertical="center"/>
    </xf>
    <xf numFmtId="0" fontId="3" fillId="8" borderId="94" xfId="2" applyFont="1" applyFill="1" applyBorder="1" applyAlignment="1" applyProtection="1">
      <alignment horizontal="center" vertical="center"/>
    </xf>
    <xf numFmtId="0" fontId="3" fillId="8" borderId="54" xfId="2" applyFont="1" applyFill="1" applyBorder="1" applyAlignment="1" applyProtection="1">
      <alignment horizontal="center" vertical="center"/>
    </xf>
    <xf numFmtId="0" fontId="6" fillId="8" borderId="20" xfId="0" applyFont="1" applyFill="1" applyBorder="1" applyAlignment="1">
      <alignment horizontal="center" vertical="center" wrapText="1"/>
    </xf>
    <xf numFmtId="0" fontId="6" fillId="8" borderId="83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/>
    </xf>
    <xf numFmtId="0" fontId="13" fillId="0" borderId="100" xfId="2" applyFont="1" applyFill="1" applyBorder="1" applyAlignment="1" applyProtection="1">
      <alignment horizontal="right"/>
    </xf>
    <xf numFmtId="0" fontId="6" fillId="8" borderId="20" xfId="2" applyFont="1" applyFill="1" applyBorder="1" applyAlignment="1" applyProtection="1">
      <alignment horizontal="center" vertical="center"/>
    </xf>
    <xf numFmtId="0" fontId="6" fillId="8" borderId="83" xfId="2" applyFont="1" applyFill="1" applyBorder="1" applyAlignment="1" applyProtection="1">
      <alignment horizontal="center" vertical="center"/>
    </xf>
    <xf numFmtId="0" fontId="6" fillId="8" borderId="27" xfId="2" applyFont="1" applyFill="1" applyBorder="1" applyAlignment="1" applyProtection="1">
      <alignment horizontal="center" vertical="center"/>
    </xf>
    <xf numFmtId="0" fontId="6" fillId="8" borderId="89" xfId="0" applyFont="1" applyFill="1" applyBorder="1" applyAlignment="1">
      <alignment horizontal="left" vertical="center" wrapText="1"/>
    </xf>
    <xf numFmtId="0" fontId="6" fillId="8" borderId="94" xfId="0" applyFont="1" applyFill="1" applyBorder="1" applyAlignment="1">
      <alignment horizontal="left" vertical="center" wrapText="1"/>
    </xf>
    <xf numFmtId="0" fontId="6" fillId="8" borderId="102" xfId="0" applyFont="1" applyFill="1" applyBorder="1" applyAlignment="1">
      <alignment horizontal="left" vertical="center" wrapText="1"/>
    </xf>
    <xf numFmtId="0" fontId="3" fillId="6" borderId="107" xfId="2" applyFont="1" applyFill="1" applyBorder="1" applyAlignment="1" applyProtection="1">
      <alignment horizontal="center" vertical="center"/>
    </xf>
    <xf numFmtId="0" fontId="3" fillId="6" borderId="113" xfId="2" applyFont="1" applyFill="1" applyBorder="1" applyAlignment="1" applyProtection="1">
      <alignment horizontal="center" vertical="center"/>
    </xf>
    <xf numFmtId="0" fontId="3" fillId="6" borderId="108" xfId="2" applyFont="1" applyFill="1" applyBorder="1" applyAlignment="1" applyProtection="1">
      <alignment horizontal="center" vertical="center"/>
    </xf>
    <xf numFmtId="0" fontId="3" fillId="7" borderId="107" xfId="2" applyFont="1" applyFill="1" applyBorder="1" applyAlignment="1" applyProtection="1">
      <alignment horizontal="center" vertical="center"/>
    </xf>
    <xf numFmtId="0" fontId="3" fillId="7" borderId="113" xfId="2" applyFont="1" applyFill="1" applyBorder="1" applyAlignment="1" applyProtection="1">
      <alignment horizontal="center" vertical="center"/>
    </xf>
    <xf numFmtId="0" fontId="3" fillId="7" borderId="108" xfId="2" applyFont="1" applyFill="1" applyBorder="1" applyAlignment="1" applyProtection="1">
      <alignment horizontal="center" vertical="center"/>
    </xf>
    <xf numFmtId="0" fontId="6" fillId="8" borderId="107" xfId="0" applyFont="1" applyFill="1" applyBorder="1" applyAlignment="1">
      <alignment horizontal="center" vertical="center" wrapText="1"/>
    </xf>
    <xf numFmtId="0" fontId="6" fillId="8" borderId="113" xfId="0" applyFont="1" applyFill="1" applyBorder="1" applyAlignment="1">
      <alignment horizontal="center" vertical="center" wrapText="1"/>
    </xf>
    <xf numFmtId="0" fontId="6" fillId="8" borderId="108" xfId="0" applyFont="1" applyFill="1" applyBorder="1" applyAlignment="1">
      <alignment horizontal="center" vertical="center" wrapText="1"/>
    </xf>
    <xf numFmtId="0" fontId="3" fillId="8" borderId="107" xfId="2" applyFont="1" applyFill="1" applyBorder="1" applyAlignment="1" applyProtection="1">
      <alignment horizontal="center" vertical="center"/>
    </xf>
    <xf numFmtId="0" fontId="3" fillId="8" borderId="113" xfId="2" applyFont="1" applyFill="1" applyBorder="1" applyAlignment="1" applyProtection="1">
      <alignment horizontal="center" vertical="center"/>
    </xf>
    <xf numFmtId="0" fontId="3" fillId="8" borderId="114" xfId="2" applyFont="1" applyFill="1" applyBorder="1" applyAlignment="1" applyProtection="1">
      <alignment horizontal="center" vertical="center"/>
    </xf>
    <xf numFmtId="0" fontId="6" fillId="0" borderId="40" xfId="2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_konversi nilai 2002 I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76200</xdr:rowOff>
    </xdr:from>
    <xdr:to>
      <xdr:col>6</xdr:col>
      <xdr:colOff>1152525</xdr:colOff>
      <xdr:row>2</xdr:row>
      <xdr:rowOff>200025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1905000" y="314325"/>
          <a:ext cx="375285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UNIVERSITAS MALIKUSSALEH</a:t>
          </a:r>
        </a:p>
      </xdr:txBody>
    </xdr:sp>
    <xdr:clientData/>
  </xdr:twoCellAnchor>
  <xdr:twoCellAnchor>
    <xdr:from>
      <xdr:col>3</xdr:col>
      <xdr:colOff>581025</xdr:colOff>
      <xdr:row>3</xdr:row>
      <xdr:rowOff>95250</xdr:rowOff>
    </xdr:from>
    <xdr:to>
      <xdr:col>6</xdr:col>
      <xdr:colOff>1162050</xdr:colOff>
      <xdr:row>3</xdr:row>
      <xdr:rowOff>285750</xdr:rowOff>
    </xdr:to>
    <xdr:sp macro="" textlink="">
      <xdr:nvSpPr>
        <xdr:cNvPr id="4" name="WordArt 8"/>
        <xdr:cNvSpPr>
          <a:spLocks noChangeArrowheads="1" noChangeShapeType="1" noTextEdit="1"/>
        </xdr:cNvSpPr>
      </xdr:nvSpPr>
      <xdr:spPr bwMode="auto">
        <a:xfrm>
          <a:off x="1914525" y="771525"/>
          <a:ext cx="3752850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FAKULTAS TEKNIK</a:t>
          </a:r>
        </a:p>
      </xdr:txBody>
    </xdr:sp>
    <xdr:clientData/>
  </xdr:twoCellAnchor>
  <xdr:twoCellAnchor>
    <xdr:from>
      <xdr:col>3</xdr:col>
      <xdr:colOff>571500</xdr:colOff>
      <xdr:row>4</xdr:row>
      <xdr:rowOff>57150</xdr:rowOff>
    </xdr:from>
    <xdr:to>
      <xdr:col>6</xdr:col>
      <xdr:colOff>1152525</xdr:colOff>
      <xdr:row>4</xdr:row>
      <xdr:rowOff>190500</xdr:rowOff>
    </xdr:to>
    <xdr:sp macro="" textlink="">
      <xdr:nvSpPr>
        <xdr:cNvPr id="5" name="WordArt 9"/>
        <xdr:cNvSpPr>
          <a:spLocks noChangeArrowheads="1" noChangeShapeType="1" noTextEdit="1"/>
        </xdr:cNvSpPr>
      </xdr:nvSpPr>
      <xdr:spPr bwMode="auto">
        <a:xfrm>
          <a:off x="1905000" y="1057275"/>
          <a:ext cx="375285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Jl. Tgk. Chik Di Tiro No. 26, Telp. 41373, Faks. 44450, Lhokseumawe, Aceh Utara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28575</xdr:rowOff>
        </xdr:from>
        <xdr:to>
          <xdr:col>3</xdr:col>
          <xdr:colOff>228600</xdr:colOff>
          <xdr:row>4</xdr:row>
          <xdr:rowOff>19050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653285</xdr:colOff>
      <xdr:row>0</xdr:row>
      <xdr:rowOff>54857</xdr:rowOff>
    </xdr:from>
    <xdr:to>
      <xdr:col>6</xdr:col>
      <xdr:colOff>1156744</xdr:colOff>
      <xdr:row>0</xdr:row>
      <xdr:rowOff>222005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1989777" y="54857"/>
          <a:ext cx="3670148" cy="1671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KEMENTERIAN RISET, TEKNOLOGI</a:t>
          </a:r>
          <a:r>
            <a:rPr lang="en-US" sz="2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DAN PENDIDIKAN TINGGI</a:t>
          </a: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76200</xdr:rowOff>
    </xdr:from>
    <xdr:to>
      <xdr:col>6</xdr:col>
      <xdr:colOff>1152525</xdr:colOff>
      <xdr:row>2</xdr:row>
      <xdr:rowOff>200025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1905000" y="314325"/>
          <a:ext cx="375285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UNIVERSITAS MALIKUSSALEH</a:t>
          </a:r>
        </a:p>
      </xdr:txBody>
    </xdr:sp>
    <xdr:clientData/>
  </xdr:twoCellAnchor>
  <xdr:twoCellAnchor>
    <xdr:from>
      <xdr:col>3</xdr:col>
      <xdr:colOff>581025</xdr:colOff>
      <xdr:row>3</xdr:row>
      <xdr:rowOff>95250</xdr:rowOff>
    </xdr:from>
    <xdr:to>
      <xdr:col>6</xdr:col>
      <xdr:colOff>1162050</xdr:colOff>
      <xdr:row>3</xdr:row>
      <xdr:rowOff>285750</xdr:rowOff>
    </xdr:to>
    <xdr:sp macro="" textlink="">
      <xdr:nvSpPr>
        <xdr:cNvPr id="4" name="WordArt 8"/>
        <xdr:cNvSpPr>
          <a:spLocks noChangeArrowheads="1" noChangeShapeType="1" noTextEdit="1"/>
        </xdr:cNvSpPr>
      </xdr:nvSpPr>
      <xdr:spPr bwMode="auto">
        <a:xfrm>
          <a:off x="1914525" y="771525"/>
          <a:ext cx="3752850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FAKULTAS TEKNIK</a:t>
          </a:r>
        </a:p>
      </xdr:txBody>
    </xdr:sp>
    <xdr:clientData/>
  </xdr:twoCellAnchor>
  <xdr:twoCellAnchor>
    <xdr:from>
      <xdr:col>3</xdr:col>
      <xdr:colOff>571500</xdr:colOff>
      <xdr:row>4</xdr:row>
      <xdr:rowOff>57150</xdr:rowOff>
    </xdr:from>
    <xdr:to>
      <xdr:col>6</xdr:col>
      <xdr:colOff>1152525</xdr:colOff>
      <xdr:row>4</xdr:row>
      <xdr:rowOff>190500</xdr:rowOff>
    </xdr:to>
    <xdr:sp macro="" textlink="">
      <xdr:nvSpPr>
        <xdr:cNvPr id="5" name="WordArt 9"/>
        <xdr:cNvSpPr>
          <a:spLocks noChangeArrowheads="1" noChangeShapeType="1" noTextEdit="1"/>
        </xdr:cNvSpPr>
      </xdr:nvSpPr>
      <xdr:spPr bwMode="auto">
        <a:xfrm>
          <a:off x="1905000" y="1057275"/>
          <a:ext cx="375285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Jl. Tgk. Chik Di Tiro No. 26, Telp. 41373, Faks. 44450, Lhokseumawe, Aceh Utara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28575</xdr:rowOff>
        </xdr:from>
        <xdr:to>
          <xdr:col>3</xdr:col>
          <xdr:colOff>190500</xdr:colOff>
          <xdr:row>3</xdr:row>
          <xdr:rowOff>314325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658272</xdr:colOff>
      <xdr:row>0</xdr:row>
      <xdr:rowOff>59843</xdr:rowOff>
    </xdr:from>
    <xdr:to>
      <xdr:col>6</xdr:col>
      <xdr:colOff>1161731</xdr:colOff>
      <xdr:row>0</xdr:row>
      <xdr:rowOff>226991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1994764" y="59843"/>
          <a:ext cx="3670148" cy="1671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KEMENTERIAN RISET, TEKNOLOGI</a:t>
          </a:r>
          <a:r>
            <a:rPr lang="en-US" sz="2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DAN PENDIDIKAN TINGGI</a:t>
          </a: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76200</xdr:rowOff>
    </xdr:from>
    <xdr:to>
      <xdr:col>6</xdr:col>
      <xdr:colOff>1152525</xdr:colOff>
      <xdr:row>2</xdr:row>
      <xdr:rowOff>200025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1905000" y="314325"/>
          <a:ext cx="375285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UNIVERSITAS MALIKUSSALEH</a:t>
          </a:r>
        </a:p>
      </xdr:txBody>
    </xdr:sp>
    <xdr:clientData/>
  </xdr:twoCellAnchor>
  <xdr:twoCellAnchor>
    <xdr:from>
      <xdr:col>3</xdr:col>
      <xdr:colOff>581025</xdr:colOff>
      <xdr:row>3</xdr:row>
      <xdr:rowOff>95250</xdr:rowOff>
    </xdr:from>
    <xdr:to>
      <xdr:col>6</xdr:col>
      <xdr:colOff>1162050</xdr:colOff>
      <xdr:row>3</xdr:row>
      <xdr:rowOff>285750</xdr:rowOff>
    </xdr:to>
    <xdr:sp macro="" textlink="">
      <xdr:nvSpPr>
        <xdr:cNvPr id="4" name="WordArt 8"/>
        <xdr:cNvSpPr>
          <a:spLocks noChangeArrowheads="1" noChangeShapeType="1" noTextEdit="1"/>
        </xdr:cNvSpPr>
      </xdr:nvSpPr>
      <xdr:spPr bwMode="auto">
        <a:xfrm>
          <a:off x="1914525" y="771525"/>
          <a:ext cx="3752850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FAKULTAS TEKNIK</a:t>
          </a:r>
        </a:p>
      </xdr:txBody>
    </xdr:sp>
    <xdr:clientData/>
  </xdr:twoCellAnchor>
  <xdr:twoCellAnchor>
    <xdr:from>
      <xdr:col>3</xdr:col>
      <xdr:colOff>571500</xdr:colOff>
      <xdr:row>4</xdr:row>
      <xdr:rowOff>57150</xdr:rowOff>
    </xdr:from>
    <xdr:to>
      <xdr:col>6</xdr:col>
      <xdr:colOff>1152525</xdr:colOff>
      <xdr:row>4</xdr:row>
      <xdr:rowOff>190500</xdr:rowOff>
    </xdr:to>
    <xdr:sp macro="" textlink="">
      <xdr:nvSpPr>
        <xdr:cNvPr id="5" name="WordArt 9"/>
        <xdr:cNvSpPr>
          <a:spLocks noChangeArrowheads="1" noChangeShapeType="1" noTextEdit="1"/>
        </xdr:cNvSpPr>
      </xdr:nvSpPr>
      <xdr:spPr bwMode="auto">
        <a:xfrm>
          <a:off x="1905000" y="1057275"/>
          <a:ext cx="375285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Jl. Tgk. Chik Di Tiro No. 26, Telp. 41373, Faks. 44450, Lhokseumawe, Aceh Utara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28575</xdr:rowOff>
        </xdr:from>
        <xdr:to>
          <xdr:col>3</xdr:col>
          <xdr:colOff>190500</xdr:colOff>
          <xdr:row>3</xdr:row>
          <xdr:rowOff>314325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623375</xdr:colOff>
      <xdr:row>0</xdr:row>
      <xdr:rowOff>64831</xdr:rowOff>
    </xdr:from>
    <xdr:to>
      <xdr:col>6</xdr:col>
      <xdr:colOff>1126834</xdr:colOff>
      <xdr:row>0</xdr:row>
      <xdr:rowOff>231979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1959867" y="64831"/>
          <a:ext cx="3670148" cy="1671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KEMENTERIAN RISET, TEKNOLOGI</a:t>
          </a:r>
          <a:r>
            <a:rPr lang="en-US" sz="2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DAN PENDIDIKAN TINGGI</a:t>
          </a: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76200</xdr:rowOff>
    </xdr:from>
    <xdr:to>
      <xdr:col>6</xdr:col>
      <xdr:colOff>2033716</xdr:colOff>
      <xdr:row>2</xdr:row>
      <xdr:rowOff>200025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1910149" y="313038"/>
          <a:ext cx="5303108" cy="34521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UNIVERSITAS MALIKUSSALEH</a:t>
          </a:r>
        </a:p>
      </xdr:txBody>
    </xdr:sp>
    <xdr:clientData/>
  </xdr:twoCellAnchor>
  <xdr:twoCellAnchor>
    <xdr:from>
      <xdr:col>3</xdr:col>
      <xdr:colOff>581025</xdr:colOff>
      <xdr:row>3</xdr:row>
      <xdr:rowOff>95250</xdr:rowOff>
    </xdr:from>
    <xdr:to>
      <xdr:col>6</xdr:col>
      <xdr:colOff>1977081</xdr:colOff>
      <xdr:row>3</xdr:row>
      <xdr:rowOff>285750</xdr:rowOff>
    </xdr:to>
    <xdr:sp macro="" textlink="">
      <xdr:nvSpPr>
        <xdr:cNvPr id="4" name="WordArt 8"/>
        <xdr:cNvSpPr>
          <a:spLocks noChangeArrowheads="1" noChangeShapeType="1" noTextEdit="1"/>
        </xdr:cNvSpPr>
      </xdr:nvSpPr>
      <xdr:spPr bwMode="auto">
        <a:xfrm>
          <a:off x="1919674" y="774872"/>
          <a:ext cx="5236948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FAKULTAS TEKNIK</a:t>
          </a:r>
        </a:p>
      </xdr:txBody>
    </xdr:sp>
    <xdr:clientData/>
  </xdr:twoCellAnchor>
  <xdr:twoCellAnchor>
    <xdr:from>
      <xdr:col>3</xdr:col>
      <xdr:colOff>550905</xdr:colOff>
      <xdr:row>4</xdr:row>
      <xdr:rowOff>57149</xdr:rowOff>
    </xdr:from>
    <xdr:to>
      <xdr:col>6</xdr:col>
      <xdr:colOff>2028566</xdr:colOff>
      <xdr:row>4</xdr:row>
      <xdr:rowOff>185352</xdr:rowOff>
    </xdr:to>
    <xdr:sp macro="" textlink="">
      <xdr:nvSpPr>
        <xdr:cNvPr id="5" name="WordArt 9"/>
        <xdr:cNvSpPr>
          <a:spLocks noChangeArrowheads="1" noChangeShapeType="1" noTextEdit="1"/>
        </xdr:cNvSpPr>
      </xdr:nvSpPr>
      <xdr:spPr bwMode="auto">
        <a:xfrm>
          <a:off x="1889554" y="1061135"/>
          <a:ext cx="5318553" cy="12820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Jl. Tgk. Chik Di Tiro No. 26, Telp. 41373, Faks. 44450, Lhokseumawe, Aceh Utara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28575</xdr:rowOff>
        </xdr:from>
        <xdr:to>
          <xdr:col>3</xdr:col>
          <xdr:colOff>190500</xdr:colOff>
          <xdr:row>3</xdr:row>
          <xdr:rowOff>266700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617837</xdr:colOff>
      <xdr:row>0</xdr:row>
      <xdr:rowOff>51485</xdr:rowOff>
    </xdr:from>
    <xdr:to>
      <xdr:col>6</xdr:col>
      <xdr:colOff>2051695</xdr:colOff>
      <xdr:row>0</xdr:row>
      <xdr:rowOff>218633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1956486" y="51485"/>
          <a:ext cx="5274750" cy="1671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KEMENTERIAN RISET, TEKNOLOGI</a:t>
          </a:r>
          <a:r>
            <a:rPr lang="en-US" sz="2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DAN PENDIDIKAN TINGGI</a:t>
          </a: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723899</xdr:colOff>
      <xdr:row>0</xdr:row>
      <xdr:rowOff>61452</xdr:rowOff>
    </xdr:from>
    <xdr:to>
      <xdr:col>6</xdr:col>
      <xdr:colOff>2630128</xdr:colOff>
      <xdr:row>0</xdr:row>
      <xdr:rowOff>228600</xdr:rowOff>
    </xdr:to>
    <xdr:sp macro="" textlink="">
      <xdr:nvSpPr>
        <xdr:cNvPr id="2" name="WordArt 6"/>
        <xdr:cNvSpPr>
          <a:spLocks noChangeArrowheads="1" noChangeShapeType="1" noTextEdit="1"/>
        </xdr:cNvSpPr>
      </xdr:nvSpPr>
      <xdr:spPr bwMode="auto">
        <a:xfrm>
          <a:off x="2057399" y="61452"/>
          <a:ext cx="5470423" cy="1671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KEMENTERIAN RISET, TEKNOLOGI</a:t>
          </a:r>
          <a:r>
            <a:rPr lang="en-US" sz="2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DAN PENDIDIKAN TINGGI</a:t>
          </a: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571500</xdr:colOff>
      <xdr:row>1</xdr:row>
      <xdr:rowOff>76201</xdr:rowOff>
    </xdr:from>
    <xdr:to>
      <xdr:col>6</xdr:col>
      <xdr:colOff>2623984</xdr:colOff>
      <xdr:row>2</xdr:row>
      <xdr:rowOff>190501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1905000" y="315862"/>
          <a:ext cx="5585952" cy="33552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UNIVERSITAS MALIKUSSALEH</a:t>
          </a:r>
        </a:p>
      </xdr:txBody>
    </xdr:sp>
    <xdr:clientData/>
  </xdr:twoCellAnchor>
  <xdr:twoCellAnchor>
    <xdr:from>
      <xdr:col>3</xdr:col>
      <xdr:colOff>581025</xdr:colOff>
      <xdr:row>3</xdr:row>
      <xdr:rowOff>95250</xdr:rowOff>
    </xdr:from>
    <xdr:to>
      <xdr:col>7</xdr:col>
      <xdr:colOff>0</xdr:colOff>
      <xdr:row>3</xdr:row>
      <xdr:rowOff>288822</xdr:rowOff>
    </xdr:to>
    <xdr:sp macro="" textlink="">
      <xdr:nvSpPr>
        <xdr:cNvPr id="4" name="WordArt 8"/>
        <xdr:cNvSpPr>
          <a:spLocks noChangeArrowheads="1" noChangeShapeType="1" noTextEdit="1"/>
        </xdr:cNvSpPr>
      </xdr:nvSpPr>
      <xdr:spPr bwMode="auto">
        <a:xfrm>
          <a:off x="1914525" y="777363"/>
          <a:ext cx="5588717" cy="19357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FAKULTAS TEKNIK</a:t>
          </a:r>
        </a:p>
      </xdr:txBody>
    </xdr:sp>
    <xdr:clientData/>
  </xdr:twoCellAnchor>
  <xdr:twoCellAnchor>
    <xdr:from>
      <xdr:col>3</xdr:col>
      <xdr:colOff>571500</xdr:colOff>
      <xdr:row>4</xdr:row>
      <xdr:rowOff>57150</xdr:rowOff>
    </xdr:from>
    <xdr:to>
      <xdr:col>7</xdr:col>
      <xdr:colOff>0</xdr:colOff>
      <xdr:row>4</xdr:row>
      <xdr:rowOff>141339</xdr:rowOff>
    </xdr:to>
    <xdr:sp macro="" textlink="">
      <xdr:nvSpPr>
        <xdr:cNvPr id="5" name="WordArt 9"/>
        <xdr:cNvSpPr>
          <a:spLocks noChangeArrowheads="1" noChangeShapeType="1" noTextEdit="1"/>
        </xdr:cNvSpPr>
      </xdr:nvSpPr>
      <xdr:spPr bwMode="auto">
        <a:xfrm>
          <a:off x="1905000" y="1064956"/>
          <a:ext cx="5598242" cy="8418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Jl. Tgk. Chik Di Tiro No. 26, Telp. 41373, Faks. 44450, Lhokseumawe, Aceh Utara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28575</xdr:rowOff>
        </xdr:from>
        <xdr:to>
          <xdr:col>3</xdr:col>
          <xdr:colOff>228600</xdr:colOff>
          <xdr:row>4</xdr:row>
          <xdr:rowOff>19050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"/>
  <sheetViews>
    <sheetView view="pageBreakPreview" zoomScale="191" zoomScaleNormal="155" zoomScaleSheetLayoutView="191" workbookViewId="0">
      <selection activeCell="A7" sqref="A7:G7"/>
    </sheetView>
  </sheetViews>
  <sheetFormatPr defaultColWidth="9.7109375" defaultRowHeight="12.75"/>
  <cols>
    <col min="1" max="2" width="5.140625" style="2" customWidth="1"/>
    <col min="3" max="3" width="9.7109375" style="2"/>
    <col min="4" max="4" width="39" style="2" customWidth="1"/>
    <col min="5" max="6" width="4.28515625" style="2" customWidth="1"/>
    <col min="7" max="7" width="22.7109375" style="2" bestFit="1" customWidth="1"/>
    <col min="8" max="16384" width="9.7109375" style="2"/>
  </cols>
  <sheetData>
    <row r="1" spans="1:7" s="7" customFormat="1" ht="18.75">
      <c r="A1" s="6"/>
      <c r="B1" s="6"/>
      <c r="C1" s="6"/>
      <c r="D1" s="6"/>
      <c r="E1" s="6"/>
      <c r="F1" s="6"/>
      <c r="G1" s="6"/>
    </row>
    <row r="2" spans="1:7" s="7" customFormat="1" ht="17.25" customHeight="1">
      <c r="A2" s="8"/>
      <c r="B2" s="8"/>
      <c r="C2" s="8"/>
      <c r="D2" s="8"/>
      <c r="E2" s="8"/>
      <c r="F2" s="8"/>
      <c r="G2" s="8"/>
    </row>
    <row r="3" spans="1:7" s="7" customFormat="1" ht="17.25" customHeight="1">
      <c r="A3" s="8"/>
      <c r="B3" s="8"/>
      <c r="C3" s="8"/>
      <c r="D3" s="8"/>
      <c r="E3" s="8"/>
      <c r="F3" s="8"/>
      <c r="G3" s="8"/>
    </row>
    <row r="4" spans="1:7" s="7" customFormat="1" ht="25.5" customHeight="1">
      <c r="A4" s="9"/>
      <c r="B4" s="9"/>
      <c r="C4" s="9"/>
      <c r="D4" s="9"/>
      <c r="E4" s="9"/>
      <c r="F4" s="9"/>
      <c r="G4" s="9"/>
    </row>
    <row r="5" spans="1:7" s="7" customFormat="1" ht="21.75" customHeight="1" thickBot="1">
      <c r="A5" s="10"/>
      <c r="B5" s="10"/>
      <c r="C5" s="10"/>
      <c r="D5" s="10"/>
      <c r="E5" s="10"/>
      <c r="F5" s="10"/>
      <c r="G5" s="10"/>
    </row>
    <row r="6" spans="1:7" ht="8.25" customHeight="1" thickTop="1">
      <c r="A6" s="1"/>
      <c r="B6" s="1"/>
      <c r="C6" s="1"/>
      <c r="D6" s="1"/>
      <c r="E6" s="1"/>
      <c r="F6" s="1"/>
      <c r="G6" s="1"/>
    </row>
    <row r="7" spans="1:7" ht="20.25">
      <c r="A7" s="231" t="s">
        <v>133</v>
      </c>
      <c r="B7" s="231"/>
      <c r="C7" s="231"/>
      <c r="D7" s="231"/>
      <c r="E7" s="231"/>
      <c r="F7" s="231"/>
      <c r="G7" s="231"/>
    </row>
    <row r="8" spans="1:7" ht="13.5" thickBot="1">
      <c r="A8" s="1"/>
      <c r="B8" s="1"/>
      <c r="C8" s="1"/>
      <c r="D8" s="1"/>
      <c r="E8" s="1"/>
      <c r="F8" s="1"/>
      <c r="G8" s="43" t="s">
        <v>308</v>
      </c>
    </row>
    <row r="9" spans="1:7" ht="13.5" thickTop="1">
      <c r="A9" s="232" t="s">
        <v>3</v>
      </c>
      <c r="B9" s="234" t="s">
        <v>102</v>
      </c>
      <c r="C9" s="234" t="s">
        <v>0</v>
      </c>
      <c r="D9" s="234" t="s">
        <v>1</v>
      </c>
      <c r="E9" s="236" t="s">
        <v>2</v>
      </c>
      <c r="F9" s="237"/>
      <c r="G9" s="238" t="s">
        <v>60</v>
      </c>
    </row>
    <row r="10" spans="1:7" ht="13.5" thickBot="1">
      <c r="A10" s="233"/>
      <c r="B10" s="235"/>
      <c r="C10" s="235"/>
      <c r="D10" s="235"/>
      <c r="E10" s="39" t="s">
        <v>77</v>
      </c>
      <c r="F10" s="40" t="s">
        <v>78</v>
      </c>
      <c r="G10" s="239"/>
    </row>
    <row r="11" spans="1:7" ht="13.5" thickTop="1">
      <c r="A11" s="201" t="s">
        <v>112</v>
      </c>
      <c r="B11" s="44">
        <v>1</v>
      </c>
      <c r="C11" s="72" t="s">
        <v>153</v>
      </c>
      <c r="D11" s="45" t="s">
        <v>68</v>
      </c>
      <c r="E11" s="46">
        <v>2</v>
      </c>
      <c r="F11" s="46">
        <v>0</v>
      </c>
      <c r="G11" s="38"/>
    </row>
    <row r="12" spans="1:7">
      <c r="A12" s="202"/>
      <c r="B12" s="47">
        <f>B11+1</f>
        <v>2</v>
      </c>
      <c r="C12" s="73" t="s">
        <v>253</v>
      </c>
      <c r="D12" s="49" t="s">
        <v>81</v>
      </c>
      <c r="E12" s="50">
        <v>2</v>
      </c>
      <c r="F12" s="50">
        <v>0</v>
      </c>
      <c r="G12" s="36"/>
    </row>
    <row r="13" spans="1:7">
      <c r="A13" s="202"/>
      <c r="B13" s="47">
        <f t="shared" ref="B13:B19" si="0">B12+1</f>
        <v>3</v>
      </c>
      <c r="C13" s="73" t="s">
        <v>254</v>
      </c>
      <c r="D13" s="49" t="s">
        <v>23</v>
      </c>
      <c r="E13" s="50">
        <v>3</v>
      </c>
      <c r="F13" s="50">
        <v>0</v>
      </c>
      <c r="G13" s="33"/>
    </row>
    <row r="14" spans="1:7">
      <c r="A14" s="202"/>
      <c r="B14" s="47">
        <f t="shared" si="0"/>
        <v>4</v>
      </c>
      <c r="C14" s="73" t="s">
        <v>255</v>
      </c>
      <c r="D14" s="49" t="s">
        <v>24</v>
      </c>
      <c r="E14" s="50">
        <v>2</v>
      </c>
      <c r="F14" s="50">
        <v>0</v>
      </c>
      <c r="G14" s="36"/>
    </row>
    <row r="15" spans="1:7">
      <c r="A15" s="202"/>
      <c r="B15" s="47">
        <f t="shared" si="0"/>
        <v>5</v>
      </c>
      <c r="C15" s="73" t="s">
        <v>256</v>
      </c>
      <c r="D15" s="49" t="s">
        <v>69</v>
      </c>
      <c r="E15" s="50">
        <v>2</v>
      </c>
      <c r="F15" s="50">
        <v>0</v>
      </c>
      <c r="G15" s="36"/>
    </row>
    <row r="16" spans="1:7">
      <c r="A16" s="202"/>
      <c r="B16" s="47">
        <f t="shared" si="0"/>
        <v>6</v>
      </c>
      <c r="C16" s="73" t="s">
        <v>257</v>
      </c>
      <c r="D16" s="49" t="s">
        <v>70</v>
      </c>
      <c r="E16" s="50">
        <v>0</v>
      </c>
      <c r="F16" s="50">
        <v>2</v>
      </c>
      <c r="G16" s="36"/>
    </row>
    <row r="17" spans="1:9">
      <c r="A17" s="202"/>
      <c r="B17" s="47">
        <f t="shared" si="0"/>
        <v>7</v>
      </c>
      <c r="C17" s="73" t="s">
        <v>267</v>
      </c>
      <c r="D17" s="49" t="s">
        <v>71</v>
      </c>
      <c r="E17" s="50">
        <v>3</v>
      </c>
      <c r="F17" s="50">
        <v>0</v>
      </c>
      <c r="G17" s="36"/>
    </row>
    <row r="18" spans="1:9">
      <c r="A18" s="202"/>
      <c r="B18" s="47">
        <f t="shared" si="0"/>
        <v>8</v>
      </c>
      <c r="C18" s="73" t="s">
        <v>258</v>
      </c>
      <c r="D18" s="49" t="s">
        <v>72</v>
      </c>
      <c r="E18" s="50">
        <v>2</v>
      </c>
      <c r="F18" s="50">
        <v>0</v>
      </c>
      <c r="G18" s="36"/>
    </row>
    <row r="19" spans="1:9">
      <c r="A19" s="202"/>
      <c r="B19" s="47">
        <f t="shared" si="0"/>
        <v>9</v>
      </c>
      <c r="C19" s="73" t="s">
        <v>165</v>
      </c>
      <c r="D19" s="51" t="s">
        <v>174</v>
      </c>
      <c r="E19" s="52">
        <v>2</v>
      </c>
      <c r="F19" s="52">
        <v>0</v>
      </c>
      <c r="G19" s="37"/>
    </row>
    <row r="20" spans="1:9">
      <c r="A20" s="202"/>
      <c r="B20" s="53"/>
      <c r="C20" s="213" t="s">
        <v>107</v>
      </c>
      <c r="D20" s="214"/>
      <c r="E20" s="54">
        <f>SUM(E11:E19)</f>
        <v>18</v>
      </c>
      <c r="F20" s="54">
        <f>SUM(F11:F19)</f>
        <v>2</v>
      </c>
      <c r="G20" s="15"/>
    </row>
    <row r="21" spans="1:9">
      <c r="A21" s="203"/>
      <c r="B21" s="53"/>
      <c r="C21" s="215" t="s">
        <v>108</v>
      </c>
      <c r="D21" s="216"/>
      <c r="E21" s="217">
        <f>E20+F20</f>
        <v>20</v>
      </c>
      <c r="F21" s="218"/>
      <c r="G21" s="15"/>
    </row>
    <row r="22" spans="1:9">
      <c r="A22" s="204" t="s">
        <v>113</v>
      </c>
      <c r="B22" s="55">
        <v>1</v>
      </c>
      <c r="C22" s="56" t="s">
        <v>260</v>
      </c>
      <c r="D22" s="57" t="s">
        <v>73</v>
      </c>
      <c r="E22" s="58">
        <v>0</v>
      </c>
      <c r="F22" s="58">
        <v>2</v>
      </c>
      <c r="G22" s="35"/>
    </row>
    <row r="23" spans="1:9">
      <c r="A23" s="202"/>
      <c r="B23" s="47">
        <f>B22+1</f>
        <v>2</v>
      </c>
      <c r="C23" s="48" t="s">
        <v>261</v>
      </c>
      <c r="D23" s="49" t="s">
        <v>4</v>
      </c>
      <c r="E23" s="50">
        <v>2</v>
      </c>
      <c r="F23" s="50">
        <v>0</v>
      </c>
      <c r="G23" s="36"/>
    </row>
    <row r="24" spans="1:9">
      <c r="A24" s="202"/>
      <c r="B24" s="47">
        <f t="shared" ref="B24:B31" si="1">B23+1</f>
        <v>3</v>
      </c>
      <c r="C24" s="48" t="s">
        <v>167</v>
      </c>
      <c r="D24" s="49" t="s">
        <v>74</v>
      </c>
      <c r="E24" s="50">
        <v>2</v>
      </c>
      <c r="F24" s="50">
        <v>0</v>
      </c>
      <c r="G24" s="36"/>
    </row>
    <row r="25" spans="1:9">
      <c r="A25" s="202"/>
      <c r="B25" s="47">
        <f t="shared" si="1"/>
        <v>4</v>
      </c>
      <c r="C25" s="48" t="s">
        <v>259</v>
      </c>
      <c r="D25" s="49" t="s">
        <v>75</v>
      </c>
      <c r="E25" s="50">
        <v>1</v>
      </c>
      <c r="F25" s="50">
        <v>1</v>
      </c>
      <c r="G25" s="36"/>
    </row>
    <row r="26" spans="1:9">
      <c r="A26" s="202"/>
      <c r="B26" s="47">
        <f t="shared" si="1"/>
        <v>5</v>
      </c>
      <c r="C26" s="48" t="s">
        <v>173</v>
      </c>
      <c r="D26" s="59" t="s">
        <v>6</v>
      </c>
      <c r="E26" s="50">
        <v>2</v>
      </c>
      <c r="F26" s="50">
        <v>0</v>
      </c>
      <c r="G26" s="36"/>
    </row>
    <row r="27" spans="1:9">
      <c r="A27" s="202"/>
      <c r="B27" s="47">
        <f t="shared" si="1"/>
        <v>6</v>
      </c>
      <c r="C27" s="48" t="s">
        <v>263</v>
      </c>
      <c r="D27" s="49" t="s">
        <v>307</v>
      </c>
      <c r="E27" s="50">
        <v>3</v>
      </c>
      <c r="F27" s="50">
        <v>0</v>
      </c>
      <c r="G27" s="36"/>
    </row>
    <row r="28" spans="1:9">
      <c r="A28" s="202"/>
      <c r="B28" s="47">
        <f t="shared" si="1"/>
        <v>7</v>
      </c>
      <c r="C28" s="48" t="s">
        <v>177</v>
      </c>
      <c r="D28" s="59" t="s">
        <v>8</v>
      </c>
      <c r="E28" s="50">
        <v>2</v>
      </c>
      <c r="F28" s="50">
        <v>0</v>
      </c>
      <c r="G28" s="36"/>
    </row>
    <row r="29" spans="1:9">
      <c r="A29" s="202"/>
      <c r="B29" s="47">
        <f t="shared" si="1"/>
        <v>8</v>
      </c>
      <c r="C29" s="48" t="s">
        <v>264</v>
      </c>
      <c r="D29" s="59" t="s">
        <v>25</v>
      </c>
      <c r="E29" s="50">
        <v>0</v>
      </c>
      <c r="F29" s="50">
        <v>2</v>
      </c>
      <c r="G29" s="36"/>
      <c r="I29" s="59"/>
    </row>
    <row r="30" spans="1:9">
      <c r="A30" s="202"/>
      <c r="B30" s="47">
        <f t="shared" si="1"/>
        <v>9</v>
      </c>
      <c r="C30" s="48" t="s">
        <v>265</v>
      </c>
      <c r="D30" s="59" t="s">
        <v>80</v>
      </c>
      <c r="E30" s="50">
        <v>2</v>
      </c>
      <c r="F30" s="50">
        <v>0</v>
      </c>
      <c r="G30" s="36"/>
    </row>
    <row r="31" spans="1:9">
      <c r="A31" s="202"/>
      <c r="B31" s="47">
        <f t="shared" si="1"/>
        <v>10</v>
      </c>
      <c r="C31" s="48" t="s">
        <v>266</v>
      </c>
      <c r="D31" s="60" t="s">
        <v>9</v>
      </c>
      <c r="E31" s="52">
        <v>1</v>
      </c>
      <c r="F31" s="52">
        <v>0</v>
      </c>
      <c r="G31" s="37"/>
    </row>
    <row r="32" spans="1:9">
      <c r="A32" s="202"/>
      <c r="B32" s="53"/>
      <c r="C32" s="213" t="s">
        <v>107</v>
      </c>
      <c r="D32" s="214"/>
      <c r="E32" s="54">
        <f>SUM(E22:E31)</f>
        <v>15</v>
      </c>
      <c r="F32" s="54">
        <f>SUM(F22:F31)</f>
        <v>5</v>
      </c>
      <c r="G32" s="15"/>
    </row>
    <row r="33" spans="1:7">
      <c r="A33" s="205"/>
      <c r="B33" s="53"/>
      <c r="C33" s="215" t="s">
        <v>111</v>
      </c>
      <c r="D33" s="216"/>
      <c r="E33" s="217">
        <f>E32+F32</f>
        <v>20</v>
      </c>
      <c r="F33" s="218"/>
      <c r="G33" s="16"/>
    </row>
    <row r="34" spans="1:7">
      <c r="A34" s="206" t="s">
        <v>114</v>
      </c>
      <c r="B34" s="55">
        <f t="shared" ref="B34" si="2">B33+1</f>
        <v>1</v>
      </c>
      <c r="C34" s="48" t="s">
        <v>262</v>
      </c>
      <c r="D34" s="61" t="s">
        <v>82</v>
      </c>
      <c r="E34" s="58">
        <v>2</v>
      </c>
      <c r="F34" s="58">
        <v>0</v>
      </c>
      <c r="G34" s="35"/>
    </row>
    <row r="35" spans="1:7">
      <c r="A35" s="202"/>
      <c r="B35" s="47">
        <f>B34+1</f>
        <v>2</v>
      </c>
      <c r="C35" s="48" t="s">
        <v>182</v>
      </c>
      <c r="D35" s="62" t="s">
        <v>79</v>
      </c>
      <c r="E35" s="50">
        <v>2</v>
      </c>
      <c r="F35" s="50">
        <v>0</v>
      </c>
      <c r="G35" s="36"/>
    </row>
    <row r="36" spans="1:7">
      <c r="A36" s="202"/>
      <c r="B36" s="47">
        <f t="shared" ref="B36:B44" si="3">B35+1</f>
        <v>3</v>
      </c>
      <c r="C36" s="48" t="s">
        <v>183</v>
      </c>
      <c r="D36" s="49" t="s">
        <v>76</v>
      </c>
      <c r="E36" s="50">
        <v>2</v>
      </c>
      <c r="F36" s="50">
        <v>0</v>
      </c>
      <c r="G36" s="36"/>
    </row>
    <row r="37" spans="1:7">
      <c r="A37" s="202"/>
      <c r="B37" s="47">
        <f t="shared" si="3"/>
        <v>4</v>
      </c>
      <c r="C37" s="48" t="s">
        <v>185</v>
      </c>
      <c r="D37" s="59" t="s">
        <v>11</v>
      </c>
      <c r="E37" s="50">
        <v>2</v>
      </c>
      <c r="F37" s="50">
        <v>0</v>
      </c>
      <c r="G37" s="36"/>
    </row>
    <row r="38" spans="1:7">
      <c r="A38" s="202"/>
      <c r="B38" s="47">
        <f t="shared" si="3"/>
        <v>5</v>
      </c>
      <c r="C38" s="48" t="s">
        <v>186</v>
      </c>
      <c r="D38" s="59" t="s">
        <v>12</v>
      </c>
      <c r="E38" s="50">
        <v>2</v>
      </c>
      <c r="F38" s="50">
        <v>0</v>
      </c>
      <c r="G38" s="36"/>
    </row>
    <row r="39" spans="1:7">
      <c r="A39" s="202"/>
      <c r="B39" s="47">
        <f t="shared" si="3"/>
        <v>6</v>
      </c>
      <c r="C39" s="48" t="s">
        <v>188</v>
      </c>
      <c r="D39" s="62" t="s">
        <v>7</v>
      </c>
      <c r="E39" s="50">
        <v>2</v>
      </c>
      <c r="F39" s="50">
        <v>0</v>
      </c>
      <c r="G39" s="33"/>
    </row>
    <row r="40" spans="1:7">
      <c r="A40" s="202"/>
      <c r="B40" s="47">
        <f t="shared" si="3"/>
        <v>7</v>
      </c>
      <c r="C40" s="48" t="s">
        <v>189</v>
      </c>
      <c r="D40" s="59" t="s">
        <v>5</v>
      </c>
      <c r="E40" s="50">
        <v>2</v>
      </c>
      <c r="F40" s="50">
        <v>0</v>
      </c>
      <c r="G40" s="36"/>
    </row>
    <row r="41" spans="1:7">
      <c r="A41" s="202"/>
      <c r="B41" s="47">
        <f t="shared" si="3"/>
        <v>8</v>
      </c>
      <c r="C41" s="48" t="s">
        <v>190</v>
      </c>
      <c r="D41" s="59" t="s">
        <v>61</v>
      </c>
      <c r="E41" s="50">
        <v>2</v>
      </c>
      <c r="F41" s="50">
        <v>0</v>
      </c>
      <c r="G41" s="33"/>
    </row>
    <row r="42" spans="1:7">
      <c r="A42" s="202"/>
      <c r="B42" s="47">
        <f t="shared" si="3"/>
        <v>9</v>
      </c>
      <c r="C42" s="48" t="s">
        <v>191</v>
      </c>
      <c r="D42" s="62" t="s">
        <v>27</v>
      </c>
      <c r="E42" s="50">
        <v>2</v>
      </c>
      <c r="F42" s="50">
        <v>0</v>
      </c>
      <c r="G42" s="37"/>
    </row>
    <row r="43" spans="1:7">
      <c r="A43" s="202"/>
      <c r="B43" s="47">
        <f t="shared" si="3"/>
        <v>10</v>
      </c>
      <c r="C43" s="48" t="s">
        <v>269</v>
      </c>
      <c r="D43" s="62" t="s">
        <v>29</v>
      </c>
      <c r="E43" s="50">
        <v>0</v>
      </c>
      <c r="F43" s="50">
        <v>1</v>
      </c>
      <c r="G43" s="36"/>
    </row>
    <row r="44" spans="1:7">
      <c r="A44" s="202"/>
      <c r="B44" s="47">
        <f t="shared" si="3"/>
        <v>11</v>
      </c>
      <c r="C44" s="48" t="s">
        <v>268</v>
      </c>
      <c r="D44" s="59" t="s">
        <v>15</v>
      </c>
      <c r="E44" s="50">
        <v>1</v>
      </c>
      <c r="F44" s="50">
        <v>0</v>
      </c>
      <c r="G44" s="17"/>
    </row>
    <row r="45" spans="1:7">
      <c r="A45" s="202"/>
      <c r="B45" s="53"/>
      <c r="C45" s="213" t="s">
        <v>107</v>
      </c>
      <c r="D45" s="214"/>
      <c r="E45" s="54">
        <f>SUM(E34:E44)</f>
        <v>19</v>
      </c>
      <c r="F45" s="54">
        <f>SUM(F34:F44)</f>
        <v>1</v>
      </c>
      <c r="G45" s="15"/>
    </row>
    <row r="46" spans="1:7">
      <c r="A46" s="205"/>
      <c r="B46" s="53"/>
      <c r="C46" s="215" t="s">
        <v>125</v>
      </c>
      <c r="D46" s="216"/>
      <c r="E46" s="217">
        <f>E45+F45</f>
        <v>20</v>
      </c>
      <c r="F46" s="218"/>
      <c r="G46" s="15"/>
    </row>
    <row r="47" spans="1:7" ht="13.5" customHeight="1">
      <c r="A47" s="206" t="s">
        <v>115</v>
      </c>
      <c r="B47" s="47">
        <v>1</v>
      </c>
      <c r="C47" s="48" t="s">
        <v>193</v>
      </c>
      <c r="D47" s="59" t="s">
        <v>10</v>
      </c>
      <c r="E47" s="50">
        <v>2</v>
      </c>
      <c r="F47" s="50">
        <v>0</v>
      </c>
      <c r="G47" s="33"/>
    </row>
    <row r="48" spans="1:7">
      <c r="A48" s="202"/>
      <c r="B48" s="47">
        <f>B47+1</f>
        <v>2</v>
      </c>
      <c r="C48" s="48" t="s">
        <v>194</v>
      </c>
      <c r="D48" s="59" t="s">
        <v>84</v>
      </c>
      <c r="E48" s="50">
        <v>2</v>
      </c>
      <c r="F48" s="50">
        <v>0</v>
      </c>
      <c r="G48" s="36"/>
    </row>
    <row r="49" spans="1:9">
      <c r="A49" s="202"/>
      <c r="B49" s="47">
        <f t="shared" ref="B49:B56" si="4">B48+1</f>
        <v>3</v>
      </c>
      <c r="C49" s="48" t="s">
        <v>196</v>
      </c>
      <c r="D49" s="59" t="s">
        <v>90</v>
      </c>
      <c r="E49" s="50">
        <v>2</v>
      </c>
      <c r="F49" s="50">
        <v>0</v>
      </c>
      <c r="G49" s="36"/>
    </row>
    <row r="50" spans="1:9">
      <c r="A50" s="202"/>
      <c r="B50" s="47">
        <f t="shared" si="4"/>
        <v>4</v>
      </c>
      <c r="C50" s="48" t="s">
        <v>197</v>
      </c>
      <c r="D50" s="59" t="s">
        <v>26</v>
      </c>
      <c r="E50" s="50">
        <v>2</v>
      </c>
      <c r="F50" s="50">
        <v>0</v>
      </c>
      <c r="G50" s="36"/>
    </row>
    <row r="51" spans="1:9">
      <c r="A51" s="202"/>
      <c r="B51" s="47">
        <f t="shared" si="4"/>
        <v>5</v>
      </c>
      <c r="C51" s="48" t="s">
        <v>198</v>
      </c>
      <c r="D51" s="59" t="s">
        <v>28</v>
      </c>
      <c r="E51" s="50">
        <v>2</v>
      </c>
      <c r="F51" s="50">
        <v>0</v>
      </c>
      <c r="G51" s="36"/>
    </row>
    <row r="52" spans="1:9">
      <c r="A52" s="202"/>
      <c r="B52" s="47">
        <f t="shared" si="4"/>
        <v>6</v>
      </c>
      <c r="C52" s="48" t="s">
        <v>200</v>
      </c>
      <c r="D52" s="59" t="s">
        <v>83</v>
      </c>
      <c r="E52" s="50">
        <v>2</v>
      </c>
      <c r="F52" s="50">
        <v>0</v>
      </c>
      <c r="G52" s="36"/>
    </row>
    <row r="53" spans="1:9">
      <c r="A53" s="202"/>
      <c r="B53" s="47">
        <f t="shared" si="4"/>
        <v>7</v>
      </c>
      <c r="C53" s="48" t="s">
        <v>202</v>
      </c>
      <c r="D53" s="59" t="s">
        <v>91</v>
      </c>
      <c r="E53" s="50">
        <v>2</v>
      </c>
      <c r="F53" s="50">
        <v>0</v>
      </c>
      <c r="G53" s="32"/>
    </row>
    <row r="54" spans="1:9">
      <c r="A54" s="202"/>
      <c r="B54" s="47">
        <f t="shared" si="4"/>
        <v>8</v>
      </c>
      <c r="C54" s="48" t="s">
        <v>203</v>
      </c>
      <c r="D54" s="59" t="s">
        <v>13</v>
      </c>
      <c r="E54" s="50">
        <v>2</v>
      </c>
      <c r="F54" s="50">
        <v>0</v>
      </c>
      <c r="G54" s="33"/>
    </row>
    <row r="55" spans="1:9">
      <c r="A55" s="202"/>
      <c r="B55" s="47">
        <f t="shared" si="4"/>
        <v>9</v>
      </c>
      <c r="C55" s="48" t="s">
        <v>205</v>
      </c>
      <c r="D55" s="59" t="s">
        <v>67</v>
      </c>
      <c r="E55" s="50">
        <v>0</v>
      </c>
      <c r="F55" s="50">
        <v>2</v>
      </c>
      <c r="G55" s="33"/>
    </row>
    <row r="56" spans="1:9">
      <c r="A56" s="202"/>
      <c r="B56" s="47">
        <f t="shared" si="4"/>
        <v>10</v>
      </c>
      <c r="C56" s="48" t="s">
        <v>270</v>
      </c>
      <c r="D56" s="62" t="s">
        <v>131</v>
      </c>
      <c r="E56" s="50">
        <v>1</v>
      </c>
      <c r="F56" s="50">
        <v>0</v>
      </c>
      <c r="G56" s="36"/>
      <c r="I56" s="59"/>
    </row>
    <row r="57" spans="1:9">
      <c r="A57" s="202"/>
      <c r="B57" s="53"/>
      <c r="C57" s="213" t="s">
        <v>107</v>
      </c>
      <c r="D57" s="214"/>
      <c r="E57" s="54">
        <f>SUM(E47:E56)</f>
        <v>17</v>
      </c>
      <c r="F57" s="54">
        <f>SUM(F47:F56)</f>
        <v>2</v>
      </c>
      <c r="G57" s="15"/>
    </row>
    <row r="58" spans="1:9">
      <c r="A58" s="205"/>
      <c r="B58" s="53"/>
      <c r="C58" s="215" t="s">
        <v>124</v>
      </c>
      <c r="D58" s="216"/>
      <c r="E58" s="217">
        <f>E57+F57</f>
        <v>19</v>
      </c>
      <c r="F58" s="218"/>
      <c r="G58" s="15"/>
    </row>
    <row r="59" spans="1:9">
      <c r="A59" s="157" t="s">
        <v>116</v>
      </c>
      <c r="B59" s="47">
        <v>1</v>
      </c>
      <c r="C59" s="48" t="s">
        <v>213</v>
      </c>
      <c r="D59" s="59" t="s">
        <v>32</v>
      </c>
      <c r="E59" s="50">
        <v>0</v>
      </c>
      <c r="F59" s="50">
        <v>2</v>
      </c>
      <c r="G59" s="32"/>
    </row>
    <row r="60" spans="1:9">
      <c r="A60" s="77"/>
      <c r="B60" s="47">
        <f>B59+1</f>
        <v>2</v>
      </c>
      <c r="C60" s="48" t="s">
        <v>214</v>
      </c>
      <c r="D60" s="59" t="s">
        <v>94</v>
      </c>
      <c r="E60" s="50">
        <v>0</v>
      </c>
      <c r="F60" s="50">
        <v>2</v>
      </c>
      <c r="G60" s="36"/>
    </row>
    <row r="61" spans="1:9">
      <c r="A61" s="77"/>
      <c r="B61" s="47">
        <f t="shared" ref="B61:B65" si="5">B60+1</f>
        <v>3</v>
      </c>
      <c r="C61" s="48" t="s">
        <v>216</v>
      </c>
      <c r="D61" s="59" t="s">
        <v>85</v>
      </c>
      <c r="E61" s="50">
        <v>2</v>
      </c>
      <c r="F61" s="50">
        <v>0</v>
      </c>
      <c r="G61" s="36"/>
    </row>
    <row r="62" spans="1:9">
      <c r="A62" s="77"/>
      <c r="B62" s="47">
        <f t="shared" si="5"/>
        <v>4</v>
      </c>
      <c r="C62" s="48" t="s">
        <v>218</v>
      </c>
      <c r="D62" s="59" t="s">
        <v>92</v>
      </c>
      <c r="E62" s="50">
        <v>2</v>
      </c>
      <c r="F62" s="50">
        <v>0</v>
      </c>
      <c r="G62" s="32"/>
    </row>
    <row r="63" spans="1:9">
      <c r="A63" s="77"/>
      <c r="B63" s="47">
        <f t="shared" si="5"/>
        <v>5</v>
      </c>
      <c r="C63" s="48" t="s">
        <v>220</v>
      </c>
      <c r="D63" s="59" t="s">
        <v>62</v>
      </c>
      <c r="E63" s="50">
        <v>2</v>
      </c>
      <c r="F63" s="50">
        <v>0</v>
      </c>
      <c r="G63" s="36"/>
    </row>
    <row r="64" spans="1:9">
      <c r="A64" s="77"/>
      <c r="B64" s="47">
        <f t="shared" si="5"/>
        <v>6</v>
      </c>
      <c r="C64" s="48" t="s">
        <v>222</v>
      </c>
      <c r="D64" s="59" t="s">
        <v>65</v>
      </c>
      <c r="E64" s="50">
        <v>2</v>
      </c>
      <c r="F64" s="50">
        <v>0</v>
      </c>
      <c r="G64" s="33"/>
    </row>
    <row r="65" spans="1:7">
      <c r="A65" s="77"/>
      <c r="B65" s="47">
        <f t="shared" si="5"/>
        <v>7</v>
      </c>
      <c r="C65" s="48" t="s">
        <v>271</v>
      </c>
      <c r="D65" s="59" t="s">
        <v>88</v>
      </c>
      <c r="E65" s="50">
        <v>0</v>
      </c>
      <c r="F65" s="50">
        <v>2</v>
      </c>
      <c r="G65" s="32"/>
    </row>
    <row r="66" spans="1:7">
      <c r="A66" s="77"/>
      <c r="B66" s="47">
        <f>B67+1</f>
        <v>9</v>
      </c>
      <c r="C66" s="48" t="s">
        <v>285</v>
      </c>
      <c r="D66" s="62" t="s">
        <v>30</v>
      </c>
      <c r="E66" s="50">
        <v>1</v>
      </c>
      <c r="F66" s="50">
        <v>0</v>
      </c>
      <c r="G66" s="32"/>
    </row>
    <row r="67" spans="1:7">
      <c r="A67" s="77"/>
      <c r="B67" s="79">
        <f>B65+1</f>
        <v>8</v>
      </c>
      <c r="C67" s="84" t="s">
        <v>280</v>
      </c>
      <c r="D67" s="81" t="s">
        <v>14</v>
      </c>
      <c r="E67" s="82">
        <v>2</v>
      </c>
      <c r="F67" s="82">
        <v>0</v>
      </c>
      <c r="G67" s="32"/>
    </row>
    <row r="68" spans="1:7">
      <c r="A68" s="77"/>
      <c r="B68" s="47">
        <f>B66+1</f>
        <v>10</v>
      </c>
      <c r="C68" s="48" t="s">
        <v>277</v>
      </c>
      <c r="D68" s="59" t="s">
        <v>142</v>
      </c>
      <c r="E68" s="50">
        <v>0</v>
      </c>
      <c r="F68" s="50">
        <v>2</v>
      </c>
      <c r="G68" s="32" t="s">
        <v>132</v>
      </c>
    </row>
    <row r="69" spans="1:7">
      <c r="A69" s="77"/>
      <c r="B69" s="53"/>
      <c r="C69" s="213" t="s">
        <v>107</v>
      </c>
      <c r="D69" s="214"/>
      <c r="E69" s="54">
        <f>SUM(E59:E68)</f>
        <v>11</v>
      </c>
      <c r="F69" s="54">
        <f>SUM(F59:F68)</f>
        <v>8</v>
      </c>
      <c r="G69" s="15"/>
    </row>
    <row r="70" spans="1:7">
      <c r="A70" s="158"/>
      <c r="B70" s="53"/>
      <c r="C70" s="215" t="s">
        <v>123</v>
      </c>
      <c r="D70" s="216"/>
      <c r="E70" s="217">
        <f>E69+F69</f>
        <v>19</v>
      </c>
      <c r="F70" s="218"/>
      <c r="G70" s="15"/>
    </row>
    <row r="71" spans="1:7">
      <c r="A71" s="204" t="s">
        <v>117</v>
      </c>
      <c r="B71" s="47">
        <v>1</v>
      </c>
      <c r="C71" s="48" t="s">
        <v>226</v>
      </c>
      <c r="D71" s="59" t="s">
        <v>58</v>
      </c>
      <c r="E71" s="50">
        <v>0</v>
      </c>
      <c r="F71" s="50">
        <v>2</v>
      </c>
      <c r="G71" s="30"/>
    </row>
    <row r="72" spans="1:7">
      <c r="A72" s="202"/>
      <c r="B72" s="47">
        <f>B71+1</f>
        <v>2</v>
      </c>
      <c r="C72" s="48" t="s">
        <v>228</v>
      </c>
      <c r="D72" s="59" t="s">
        <v>66</v>
      </c>
      <c r="E72" s="50">
        <v>2</v>
      </c>
      <c r="F72" s="50">
        <v>0</v>
      </c>
      <c r="G72" s="30"/>
    </row>
    <row r="73" spans="1:7">
      <c r="A73" s="202"/>
      <c r="B73" s="47">
        <f t="shared" ref="B73:B80" si="6">B72+1</f>
        <v>3</v>
      </c>
      <c r="C73" s="48" t="s">
        <v>230</v>
      </c>
      <c r="D73" s="59" t="s">
        <v>16</v>
      </c>
      <c r="E73" s="50">
        <v>2</v>
      </c>
      <c r="F73" s="50">
        <v>0</v>
      </c>
      <c r="G73" s="30"/>
    </row>
    <row r="74" spans="1:7">
      <c r="A74" s="202"/>
      <c r="B74" s="47">
        <f t="shared" si="6"/>
        <v>4</v>
      </c>
      <c r="C74" s="48" t="s">
        <v>231</v>
      </c>
      <c r="D74" s="59" t="s">
        <v>39</v>
      </c>
      <c r="E74" s="50">
        <v>0</v>
      </c>
      <c r="F74" s="50">
        <v>2</v>
      </c>
      <c r="G74" s="30"/>
    </row>
    <row r="75" spans="1:7">
      <c r="A75" s="202"/>
      <c r="B75" s="47">
        <f t="shared" si="6"/>
        <v>5</v>
      </c>
      <c r="C75" s="48" t="s">
        <v>232</v>
      </c>
      <c r="D75" s="59" t="s">
        <v>31</v>
      </c>
      <c r="E75" s="50">
        <v>0</v>
      </c>
      <c r="F75" s="50">
        <v>2</v>
      </c>
      <c r="G75" s="32"/>
    </row>
    <row r="76" spans="1:7">
      <c r="A76" s="202"/>
      <c r="B76" s="47">
        <f t="shared" si="6"/>
        <v>6</v>
      </c>
      <c r="C76" s="48" t="s">
        <v>272</v>
      </c>
      <c r="D76" s="59" t="s">
        <v>95</v>
      </c>
      <c r="E76" s="50">
        <v>2</v>
      </c>
      <c r="F76" s="50">
        <v>0</v>
      </c>
      <c r="G76" s="32"/>
    </row>
    <row r="77" spans="1:7">
      <c r="A77" s="202"/>
      <c r="B77" s="47">
        <f t="shared" si="6"/>
        <v>7</v>
      </c>
      <c r="C77" s="48" t="s">
        <v>273</v>
      </c>
      <c r="D77" s="59" t="s">
        <v>40</v>
      </c>
      <c r="E77" s="50">
        <v>0</v>
      </c>
      <c r="F77" s="50">
        <v>2</v>
      </c>
      <c r="G77" s="32"/>
    </row>
    <row r="78" spans="1:7">
      <c r="A78" s="202"/>
      <c r="B78" s="79">
        <f t="shared" si="6"/>
        <v>8</v>
      </c>
      <c r="C78" s="80" t="s">
        <v>41</v>
      </c>
      <c r="D78" s="81" t="s">
        <v>64</v>
      </c>
      <c r="E78" s="82">
        <v>2</v>
      </c>
      <c r="F78" s="82">
        <v>0</v>
      </c>
      <c r="G78" s="32"/>
    </row>
    <row r="79" spans="1:7">
      <c r="A79" s="202"/>
      <c r="B79" s="79">
        <f t="shared" si="6"/>
        <v>9</v>
      </c>
      <c r="C79" s="80" t="s">
        <v>42</v>
      </c>
      <c r="D79" s="81" t="s">
        <v>104</v>
      </c>
      <c r="E79" s="82">
        <v>0</v>
      </c>
      <c r="F79" s="82">
        <v>2</v>
      </c>
      <c r="G79" s="32"/>
    </row>
    <row r="80" spans="1:7">
      <c r="A80" s="202"/>
      <c r="B80" s="79">
        <f t="shared" si="6"/>
        <v>10</v>
      </c>
      <c r="C80" s="80" t="s">
        <v>43</v>
      </c>
      <c r="D80" s="81" t="s">
        <v>33</v>
      </c>
      <c r="E80" s="82">
        <v>0</v>
      </c>
      <c r="F80" s="82">
        <v>2</v>
      </c>
      <c r="G80" s="32"/>
    </row>
    <row r="81" spans="1:7">
      <c r="A81" s="202"/>
      <c r="B81" s="53"/>
      <c r="C81" s="213" t="s">
        <v>107</v>
      </c>
      <c r="D81" s="214"/>
      <c r="E81" s="54">
        <f>SUM(E71:E80)</f>
        <v>8</v>
      </c>
      <c r="F81" s="54">
        <f>SUM(F71:F80)</f>
        <v>12</v>
      </c>
      <c r="G81" s="15"/>
    </row>
    <row r="82" spans="1:7">
      <c r="A82" s="203"/>
      <c r="B82" s="53"/>
      <c r="C82" s="215" t="s">
        <v>122</v>
      </c>
      <c r="D82" s="216"/>
      <c r="E82" s="217">
        <f>E81+F81</f>
        <v>20</v>
      </c>
      <c r="F82" s="218"/>
      <c r="G82" s="14"/>
    </row>
    <row r="83" spans="1:7">
      <c r="A83" s="76" t="s">
        <v>118</v>
      </c>
      <c r="B83" s="55">
        <v>1</v>
      </c>
      <c r="C83" s="90" t="s">
        <v>276</v>
      </c>
      <c r="D83" s="68" t="s">
        <v>93</v>
      </c>
      <c r="E83" s="50">
        <v>2</v>
      </c>
      <c r="F83" s="50">
        <v>1</v>
      </c>
      <c r="G83" s="32"/>
    </row>
    <row r="84" spans="1:7">
      <c r="A84" s="77"/>
      <c r="B84" s="55">
        <f t="shared" ref="B84:B89" si="7">B83+1</f>
        <v>2</v>
      </c>
      <c r="C84" s="91" t="s">
        <v>282</v>
      </c>
      <c r="D84" s="88" t="s">
        <v>130</v>
      </c>
      <c r="E84" s="58">
        <v>0</v>
      </c>
      <c r="F84" s="58">
        <v>1</v>
      </c>
      <c r="G84" s="75" t="s">
        <v>309</v>
      </c>
    </row>
    <row r="85" spans="1:7">
      <c r="A85" s="77"/>
      <c r="B85" s="55">
        <f t="shared" si="7"/>
        <v>3</v>
      </c>
      <c r="C85" s="91" t="s">
        <v>242</v>
      </c>
      <c r="D85" s="65" t="s">
        <v>97</v>
      </c>
      <c r="E85" s="50">
        <v>2</v>
      </c>
      <c r="F85" s="66">
        <v>0</v>
      </c>
      <c r="G85" s="30"/>
    </row>
    <row r="86" spans="1:7">
      <c r="A86" s="77"/>
      <c r="B86" s="83">
        <f t="shared" si="7"/>
        <v>4</v>
      </c>
      <c r="C86" s="93" t="s">
        <v>140</v>
      </c>
      <c r="D86" s="89" t="s">
        <v>129</v>
      </c>
      <c r="E86" s="82">
        <v>0</v>
      </c>
      <c r="F86" s="82">
        <v>2</v>
      </c>
      <c r="G86" s="21"/>
    </row>
    <row r="87" spans="1:7">
      <c r="A87" s="77"/>
      <c r="B87" s="83">
        <f t="shared" si="7"/>
        <v>5</v>
      </c>
      <c r="C87" s="93" t="s">
        <v>141</v>
      </c>
      <c r="D87" s="89" t="s">
        <v>18</v>
      </c>
      <c r="E87" s="82">
        <v>0</v>
      </c>
      <c r="F87" s="82">
        <v>2</v>
      </c>
      <c r="G87" s="25"/>
    </row>
    <row r="88" spans="1:7">
      <c r="A88" s="77"/>
      <c r="B88" s="83">
        <f t="shared" si="7"/>
        <v>6</v>
      </c>
      <c r="C88" s="92" t="s">
        <v>283</v>
      </c>
      <c r="D88" s="87" t="s">
        <v>100</v>
      </c>
      <c r="E88" s="82">
        <v>2</v>
      </c>
      <c r="F88" s="82">
        <v>0</v>
      </c>
      <c r="G88" s="30"/>
    </row>
    <row r="89" spans="1:7">
      <c r="A89" s="77"/>
      <c r="B89" s="55">
        <f t="shared" si="7"/>
        <v>7</v>
      </c>
      <c r="C89" s="94" t="s">
        <v>278</v>
      </c>
      <c r="D89" s="65" t="s">
        <v>139</v>
      </c>
      <c r="E89" s="50">
        <v>0</v>
      </c>
      <c r="F89" s="66">
        <v>6</v>
      </c>
      <c r="G89" s="30"/>
    </row>
    <row r="90" spans="1:7">
      <c r="A90" s="77"/>
      <c r="B90" s="53"/>
      <c r="C90" s="213" t="s">
        <v>107</v>
      </c>
      <c r="D90" s="214"/>
      <c r="E90" s="54">
        <f>SUM(E83:E89)</f>
        <v>6</v>
      </c>
      <c r="F90" s="54">
        <f>SUM(F83:F89)</f>
        <v>12</v>
      </c>
      <c r="G90" s="15"/>
    </row>
    <row r="91" spans="1:7">
      <c r="A91" s="78"/>
      <c r="B91" s="53"/>
      <c r="C91" s="215" t="s">
        <v>121</v>
      </c>
      <c r="D91" s="216"/>
      <c r="E91" s="217">
        <f>E90+F90</f>
        <v>18</v>
      </c>
      <c r="F91" s="218"/>
      <c r="G91" s="15"/>
    </row>
    <row r="92" spans="1:7">
      <c r="A92" s="206" t="s">
        <v>119</v>
      </c>
      <c r="B92" s="63">
        <v>1</v>
      </c>
      <c r="C92" s="90" t="s">
        <v>274</v>
      </c>
      <c r="D92" s="67" t="s">
        <v>128</v>
      </c>
      <c r="E92" s="58">
        <v>0</v>
      </c>
      <c r="F92" s="58">
        <v>3</v>
      </c>
      <c r="G92" s="29"/>
    </row>
    <row r="93" spans="1:7">
      <c r="A93" s="202"/>
      <c r="B93" s="64">
        <f>B92+1</f>
        <v>2</v>
      </c>
      <c r="C93" s="91" t="s">
        <v>275</v>
      </c>
      <c r="D93" s="68" t="s">
        <v>106</v>
      </c>
      <c r="E93" s="50">
        <v>4</v>
      </c>
      <c r="F93" s="50">
        <v>0</v>
      </c>
      <c r="G93" s="30"/>
    </row>
    <row r="94" spans="1:7">
      <c r="A94" s="202"/>
      <c r="B94" s="64">
        <f>B93+1</f>
        <v>3</v>
      </c>
      <c r="C94" s="94" t="s">
        <v>279</v>
      </c>
      <c r="D94" s="65" t="s">
        <v>139</v>
      </c>
      <c r="E94" s="52">
        <v>0</v>
      </c>
      <c r="F94" s="52">
        <v>2</v>
      </c>
      <c r="G94" s="31" t="s">
        <v>132</v>
      </c>
    </row>
    <row r="95" spans="1:7">
      <c r="A95" s="202"/>
      <c r="B95" s="53"/>
      <c r="C95" s="69"/>
      <c r="D95" s="70"/>
      <c r="E95" s="54">
        <f>SUM(E92:E94)</f>
        <v>4</v>
      </c>
      <c r="F95" s="54">
        <f>SUM(F92:F94)</f>
        <v>5</v>
      </c>
      <c r="G95" s="18"/>
    </row>
    <row r="96" spans="1:7">
      <c r="A96" s="203"/>
      <c r="B96" s="53"/>
      <c r="C96" s="215" t="s">
        <v>120</v>
      </c>
      <c r="D96" s="216"/>
      <c r="E96" s="229">
        <f>E95+F95</f>
        <v>9</v>
      </c>
      <c r="F96" s="230"/>
      <c r="G96" s="17"/>
    </row>
    <row r="97" spans="1:7" ht="13.5" thickBot="1">
      <c r="A97" s="221" t="s">
        <v>109</v>
      </c>
      <c r="B97" s="222"/>
      <c r="C97" s="222"/>
      <c r="D97" s="223"/>
      <c r="E97" s="71">
        <f>E95+E90+E81+E69+E57+E45+E32+E20</f>
        <v>98</v>
      </c>
      <c r="F97" s="71">
        <f>F95+F90+F81+F69+F57+F45+F32+F20</f>
        <v>47</v>
      </c>
      <c r="G97" s="20"/>
    </row>
    <row r="98" spans="1:7" ht="20.25" thickTop="1" thickBot="1">
      <c r="A98" s="224" t="s">
        <v>110</v>
      </c>
      <c r="B98" s="225"/>
      <c r="C98" s="225"/>
      <c r="D98" s="226"/>
      <c r="E98" s="227">
        <f>E97+F97</f>
        <v>145</v>
      </c>
      <c r="F98" s="228"/>
      <c r="G98" s="19"/>
    </row>
    <row r="99" spans="1:7" ht="19.5" thickTop="1">
      <c r="A99" s="3"/>
      <c r="B99" s="3"/>
      <c r="C99" s="3"/>
      <c r="D99" s="13"/>
      <c r="E99" s="11"/>
      <c r="F99" s="11"/>
      <c r="G99" s="4"/>
    </row>
    <row r="100" spans="1:7" ht="18.75">
      <c r="A100" s="3"/>
      <c r="B100" s="23" t="s">
        <v>86</v>
      </c>
      <c r="C100" s="3"/>
      <c r="D100" s="5"/>
      <c r="E100" s="4"/>
      <c r="F100" s="4"/>
      <c r="G100" s="4"/>
    </row>
    <row r="101" spans="1:7" ht="15.75">
      <c r="B101" s="12" t="s">
        <v>145</v>
      </c>
    </row>
    <row r="102" spans="1:7">
      <c r="A102" s="24"/>
      <c r="B102" s="207" t="s">
        <v>102</v>
      </c>
      <c r="C102" s="209" t="s">
        <v>0</v>
      </c>
      <c r="D102" s="209" t="s">
        <v>1</v>
      </c>
      <c r="E102" s="211" t="s">
        <v>2</v>
      </c>
      <c r="F102" s="212"/>
      <c r="G102" s="219" t="s">
        <v>60</v>
      </c>
    </row>
    <row r="103" spans="1:7">
      <c r="A103" s="24"/>
      <c r="B103" s="208"/>
      <c r="C103" s="210"/>
      <c r="D103" s="210"/>
      <c r="E103" s="41" t="s">
        <v>77</v>
      </c>
      <c r="F103" s="42" t="s">
        <v>78</v>
      </c>
      <c r="G103" s="220"/>
    </row>
    <row r="104" spans="1:7">
      <c r="B104" s="140">
        <v>1</v>
      </c>
      <c r="C104" s="141" t="s">
        <v>54</v>
      </c>
      <c r="D104" s="142" t="s">
        <v>314</v>
      </c>
      <c r="E104" s="160">
        <v>0</v>
      </c>
      <c r="F104" s="164">
        <v>2</v>
      </c>
      <c r="G104" s="27"/>
    </row>
    <row r="105" spans="1:7">
      <c r="B105" s="145">
        <f>B104+1</f>
        <v>2</v>
      </c>
      <c r="C105" s="146" t="s">
        <v>55</v>
      </c>
      <c r="D105" s="168" t="s">
        <v>313</v>
      </c>
      <c r="E105" s="161">
        <v>0</v>
      </c>
      <c r="F105" s="161">
        <v>2</v>
      </c>
      <c r="G105" s="28"/>
    </row>
    <row r="106" spans="1:7">
      <c r="B106" s="145">
        <f t="shared" ref="B106:B112" si="8">B105+1</f>
        <v>3</v>
      </c>
      <c r="C106" s="150" t="s">
        <v>56</v>
      </c>
      <c r="D106" s="147" t="s">
        <v>37</v>
      </c>
      <c r="E106" s="162">
        <v>0</v>
      </c>
      <c r="F106" s="161">
        <v>2</v>
      </c>
      <c r="G106" s="28"/>
    </row>
    <row r="107" spans="1:7">
      <c r="B107" s="145">
        <f t="shared" si="8"/>
        <v>4</v>
      </c>
      <c r="C107" s="150" t="s">
        <v>148</v>
      </c>
      <c r="D107" s="147" t="s">
        <v>17</v>
      </c>
      <c r="E107" s="162">
        <v>0</v>
      </c>
      <c r="F107" s="161">
        <v>2</v>
      </c>
      <c r="G107" s="28"/>
    </row>
    <row r="108" spans="1:7">
      <c r="B108" s="145">
        <f t="shared" si="8"/>
        <v>5</v>
      </c>
      <c r="C108" s="150" t="s">
        <v>149</v>
      </c>
      <c r="D108" s="147" t="s">
        <v>19</v>
      </c>
      <c r="E108" s="162">
        <v>0</v>
      </c>
      <c r="F108" s="161">
        <v>2</v>
      </c>
      <c r="G108" s="28"/>
    </row>
    <row r="109" spans="1:7">
      <c r="B109" s="145">
        <f t="shared" si="8"/>
        <v>6</v>
      </c>
      <c r="C109" s="150" t="s">
        <v>150</v>
      </c>
      <c r="D109" s="147" t="s">
        <v>20</v>
      </c>
      <c r="E109" s="162">
        <v>0</v>
      </c>
      <c r="F109" s="161">
        <v>2</v>
      </c>
      <c r="G109" s="28"/>
    </row>
    <row r="110" spans="1:7">
      <c r="B110" s="151">
        <f t="shared" si="8"/>
        <v>7</v>
      </c>
      <c r="C110" s="152" t="s">
        <v>57</v>
      </c>
      <c r="D110" s="153" t="s">
        <v>22</v>
      </c>
      <c r="E110" s="163">
        <v>0</v>
      </c>
      <c r="F110" s="165">
        <v>2</v>
      </c>
      <c r="G110" s="28"/>
    </row>
    <row r="111" spans="1:7">
      <c r="B111" s="151">
        <f t="shared" si="8"/>
        <v>8</v>
      </c>
      <c r="C111" s="152" t="s">
        <v>59</v>
      </c>
      <c r="D111" s="153" t="s">
        <v>38</v>
      </c>
      <c r="E111" s="163">
        <v>0</v>
      </c>
      <c r="F111" s="165">
        <v>2</v>
      </c>
      <c r="G111" s="28"/>
    </row>
    <row r="112" spans="1:7">
      <c r="B112" s="151">
        <f t="shared" si="8"/>
        <v>9</v>
      </c>
      <c r="C112" s="152" t="s">
        <v>152</v>
      </c>
      <c r="D112" s="153" t="s">
        <v>126</v>
      </c>
      <c r="E112" s="163">
        <v>0</v>
      </c>
      <c r="F112" s="165">
        <v>2</v>
      </c>
      <c r="G112" s="28"/>
    </row>
    <row r="113" spans="2:7">
      <c r="B113" s="197"/>
      <c r="C113" s="197"/>
      <c r="D113" s="197"/>
      <c r="E113" s="166">
        <f>SUM(E104:E112)</f>
        <v>0</v>
      </c>
      <c r="F113" s="166">
        <f>SUM(F104:F112)</f>
        <v>18</v>
      </c>
      <c r="G113" s="26"/>
    </row>
    <row r="114" spans="2:7">
      <c r="B114" s="198" t="s">
        <v>89</v>
      </c>
      <c r="C114" s="198"/>
      <c r="D114" s="198"/>
      <c r="E114" s="199">
        <f>E113+F113</f>
        <v>18</v>
      </c>
      <c r="F114" s="200"/>
      <c r="G114" s="22"/>
    </row>
  </sheetData>
  <mergeCells count="47">
    <mergeCell ref="A7:G7"/>
    <mergeCell ref="A9:A10"/>
    <mergeCell ref="B9:B10"/>
    <mergeCell ref="C9:C10"/>
    <mergeCell ref="D9:D10"/>
    <mergeCell ref="E9:F9"/>
    <mergeCell ref="G9:G10"/>
    <mergeCell ref="C20:D20"/>
    <mergeCell ref="C21:D21"/>
    <mergeCell ref="E21:F21"/>
    <mergeCell ref="C32:D32"/>
    <mergeCell ref="C33:D33"/>
    <mergeCell ref="E33:F33"/>
    <mergeCell ref="C82:D82"/>
    <mergeCell ref="E82:F82"/>
    <mergeCell ref="C45:D45"/>
    <mergeCell ref="C46:D46"/>
    <mergeCell ref="E46:F46"/>
    <mergeCell ref="C57:D57"/>
    <mergeCell ref="C58:D58"/>
    <mergeCell ref="E58:F58"/>
    <mergeCell ref="G102:G103"/>
    <mergeCell ref="A97:D97"/>
    <mergeCell ref="A98:D98"/>
    <mergeCell ref="E98:F98"/>
    <mergeCell ref="C90:D90"/>
    <mergeCell ref="C91:D91"/>
    <mergeCell ref="E91:F91"/>
    <mergeCell ref="A92:A96"/>
    <mergeCell ref="C96:D96"/>
    <mergeCell ref="E96:F96"/>
    <mergeCell ref="B113:D113"/>
    <mergeCell ref="B114:D114"/>
    <mergeCell ref="E114:F114"/>
    <mergeCell ref="A11:A21"/>
    <mergeCell ref="A22:A33"/>
    <mergeCell ref="A34:A46"/>
    <mergeCell ref="A47:A58"/>
    <mergeCell ref="A71:A82"/>
    <mergeCell ref="B102:B103"/>
    <mergeCell ref="C102:C103"/>
    <mergeCell ref="D102:D103"/>
    <mergeCell ref="E102:F102"/>
    <mergeCell ref="C69:D69"/>
    <mergeCell ref="C70:D70"/>
    <mergeCell ref="E70:F70"/>
    <mergeCell ref="C81:D81"/>
  </mergeCells>
  <printOptions horizontalCentered="1"/>
  <pageMargins left="0.45" right="0.25" top="0.5" bottom="0.5" header="0.3" footer="0.3"/>
  <pageSetup paperSize="9" scale="97" orientation="portrait" horizontalDpi="4294967293" verticalDpi="4294967293" r:id="rId1"/>
  <rowBreaks count="1" manualBreakCount="1">
    <brk id="58" max="6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28673" r:id="rId4">
          <objectPr defaultSize="0" autoPict="0" r:id="rId5">
            <anchor moveWithCells="1">
              <from>
                <xdr:col>1</xdr:col>
                <xdr:colOff>85725</xdr:colOff>
                <xdr:row>0</xdr:row>
                <xdr:rowOff>28575</xdr:rowOff>
              </from>
              <to>
                <xdr:col>3</xdr:col>
                <xdr:colOff>228600</xdr:colOff>
                <xdr:row>4</xdr:row>
                <xdr:rowOff>19050</xdr:rowOff>
              </to>
            </anchor>
          </objectPr>
        </oleObject>
      </mc:Choice>
      <mc:Fallback>
        <oleObject progId="Word.Picture.8" shapeId="286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"/>
  <sheetViews>
    <sheetView tabSelected="1" view="pageBreakPreview" topLeftCell="A100" zoomScale="191" zoomScaleNormal="155" zoomScaleSheetLayoutView="191" workbookViewId="0">
      <selection activeCell="D105" sqref="D105"/>
    </sheetView>
  </sheetViews>
  <sheetFormatPr defaultColWidth="9.7109375" defaultRowHeight="12.75"/>
  <cols>
    <col min="1" max="2" width="5.140625" style="2" customWidth="1"/>
    <col min="3" max="3" width="9.7109375" style="2"/>
    <col min="4" max="4" width="39" style="2" customWidth="1"/>
    <col min="5" max="6" width="4.28515625" style="2" customWidth="1"/>
    <col min="7" max="7" width="22.7109375" style="2" bestFit="1" customWidth="1"/>
    <col min="8" max="16384" width="9.7109375" style="2"/>
  </cols>
  <sheetData>
    <row r="1" spans="1:7" s="7" customFormat="1" ht="18.75">
      <c r="A1" s="6"/>
      <c r="B1" s="6"/>
      <c r="C1" s="6"/>
      <c r="D1" s="6"/>
      <c r="E1" s="6"/>
      <c r="F1" s="6"/>
      <c r="G1" s="6"/>
    </row>
    <row r="2" spans="1:7" s="7" customFormat="1" ht="17.25" customHeight="1">
      <c r="A2" s="8"/>
      <c r="B2" s="8"/>
      <c r="C2" s="8"/>
      <c r="D2" s="8"/>
      <c r="E2" s="8"/>
      <c r="F2" s="8"/>
      <c r="G2" s="8"/>
    </row>
    <row r="3" spans="1:7" s="7" customFormat="1" ht="17.25" customHeight="1">
      <c r="A3" s="8"/>
      <c r="B3" s="8"/>
      <c r="C3" s="8"/>
      <c r="D3" s="8"/>
      <c r="E3" s="8"/>
      <c r="F3" s="8"/>
      <c r="G3" s="8"/>
    </row>
    <row r="4" spans="1:7" s="7" customFormat="1" ht="25.5" customHeight="1">
      <c r="A4" s="9"/>
      <c r="B4" s="9"/>
      <c r="C4" s="9"/>
      <c r="D4" s="9"/>
      <c r="E4" s="9"/>
      <c r="F4" s="9"/>
      <c r="G4" s="9"/>
    </row>
    <row r="5" spans="1:7" s="7" customFormat="1" ht="21.75" customHeight="1" thickBot="1">
      <c r="A5" s="10"/>
      <c r="B5" s="10"/>
      <c r="C5" s="10"/>
      <c r="D5" s="10"/>
      <c r="E5" s="10"/>
      <c r="F5" s="10"/>
      <c r="G5" s="10"/>
    </row>
    <row r="6" spans="1:7" ht="8.25" customHeight="1" thickTop="1">
      <c r="A6" s="1"/>
      <c r="B6" s="1"/>
      <c r="C6" s="1"/>
      <c r="D6" s="1"/>
      <c r="E6" s="1"/>
      <c r="F6" s="1"/>
      <c r="G6" s="1"/>
    </row>
    <row r="7" spans="1:7" ht="20.25">
      <c r="A7" s="231" t="s">
        <v>135</v>
      </c>
      <c r="B7" s="231"/>
      <c r="C7" s="231"/>
      <c r="D7" s="231"/>
      <c r="E7" s="231"/>
      <c r="F7" s="231"/>
      <c r="G7" s="231"/>
    </row>
    <row r="8" spans="1:7" ht="13.5" thickBot="1">
      <c r="A8" s="1"/>
      <c r="B8" s="1"/>
      <c r="C8" s="1"/>
      <c r="D8" s="1"/>
      <c r="E8" s="1"/>
      <c r="F8" s="1"/>
      <c r="G8" s="43" t="s">
        <v>308</v>
      </c>
    </row>
    <row r="9" spans="1:7" ht="13.5" thickTop="1">
      <c r="A9" s="232" t="s">
        <v>3</v>
      </c>
      <c r="B9" s="234" t="s">
        <v>102</v>
      </c>
      <c r="C9" s="234" t="s">
        <v>0</v>
      </c>
      <c r="D9" s="234" t="s">
        <v>1</v>
      </c>
      <c r="E9" s="236" t="s">
        <v>2</v>
      </c>
      <c r="F9" s="237"/>
      <c r="G9" s="238" t="s">
        <v>60</v>
      </c>
    </row>
    <row r="10" spans="1:7" ht="13.5" thickBot="1">
      <c r="A10" s="233"/>
      <c r="B10" s="235"/>
      <c r="C10" s="235"/>
      <c r="D10" s="235"/>
      <c r="E10" s="39" t="s">
        <v>77</v>
      </c>
      <c r="F10" s="40" t="s">
        <v>78</v>
      </c>
      <c r="G10" s="239"/>
    </row>
    <row r="11" spans="1:7" ht="13.5" thickTop="1">
      <c r="A11" s="201" t="s">
        <v>112</v>
      </c>
      <c r="B11" s="44">
        <v>1</v>
      </c>
      <c r="C11" s="72" t="s">
        <v>153</v>
      </c>
      <c r="D11" s="45" t="s">
        <v>68</v>
      </c>
      <c r="E11" s="46">
        <v>2</v>
      </c>
      <c r="F11" s="46">
        <v>0</v>
      </c>
      <c r="G11" s="38"/>
    </row>
    <row r="12" spans="1:7">
      <c r="A12" s="202"/>
      <c r="B12" s="47">
        <f>B11+1</f>
        <v>2</v>
      </c>
      <c r="C12" s="73" t="s">
        <v>253</v>
      </c>
      <c r="D12" s="49" t="s">
        <v>81</v>
      </c>
      <c r="E12" s="50">
        <v>2</v>
      </c>
      <c r="F12" s="50">
        <v>0</v>
      </c>
      <c r="G12" s="36"/>
    </row>
    <row r="13" spans="1:7">
      <c r="A13" s="202"/>
      <c r="B13" s="47">
        <f t="shared" ref="B13:B19" si="0">B12+1</f>
        <v>3</v>
      </c>
      <c r="C13" s="73" t="s">
        <v>254</v>
      </c>
      <c r="D13" s="49" t="s">
        <v>23</v>
      </c>
      <c r="E13" s="50">
        <v>3</v>
      </c>
      <c r="F13" s="50">
        <v>0</v>
      </c>
      <c r="G13" s="33"/>
    </row>
    <row r="14" spans="1:7">
      <c r="A14" s="202"/>
      <c r="B14" s="47">
        <f t="shared" si="0"/>
        <v>4</v>
      </c>
      <c r="C14" s="73" t="s">
        <v>255</v>
      </c>
      <c r="D14" s="49" t="s">
        <v>24</v>
      </c>
      <c r="E14" s="50">
        <v>2</v>
      </c>
      <c r="F14" s="50">
        <v>0</v>
      </c>
      <c r="G14" s="36"/>
    </row>
    <row r="15" spans="1:7">
      <c r="A15" s="202"/>
      <c r="B15" s="47">
        <f t="shared" si="0"/>
        <v>5</v>
      </c>
      <c r="C15" s="73" t="s">
        <v>256</v>
      </c>
      <c r="D15" s="49" t="s">
        <v>69</v>
      </c>
      <c r="E15" s="50">
        <v>2</v>
      </c>
      <c r="F15" s="50">
        <v>0</v>
      </c>
      <c r="G15" s="36"/>
    </row>
    <row r="16" spans="1:7">
      <c r="A16" s="202"/>
      <c r="B16" s="47">
        <f t="shared" si="0"/>
        <v>6</v>
      </c>
      <c r="C16" s="73" t="s">
        <v>257</v>
      </c>
      <c r="D16" s="49" t="s">
        <v>70</v>
      </c>
      <c r="E16" s="50">
        <v>0</v>
      </c>
      <c r="F16" s="50">
        <v>2</v>
      </c>
      <c r="G16" s="36"/>
    </row>
    <row r="17" spans="1:9">
      <c r="A17" s="202"/>
      <c r="B17" s="47">
        <f t="shared" si="0"/>
        <v>7</v>
      </c>
      <c r="C17" s="73" t="s">
        <v>267</v>
      </c>
      <c r="D17" s="49" t="s">
        <v>71</v>
      </c>
      <c r="E17" s="50">
        <v>3</v>
      </c>
      <c r="F17" s="50">
        <v>0</v>
      </c>
      <c r="G17" s="36"/>
    </row>
    <row r="18" spans="1:9">
      <c r="A18" s="202"/>
      <c r="B18" s="47">
        <f t="shared" si="0"/>
        <v>8</v>
      </c>
      <c r="C18" s="73" t="s">
        <v>258</v>
      </c>
      <c r="D18" s="49" t="s">
        <v>72</v>
      </c>
      <c r="E18" s="50">
        <v>2</v>
      </c>
      <c r="F18" s="50">
        <v>0</v>
      </c>
      <c r="G18" s="36"/>
    </row>
    <row r="19" spans="1:9">
      <c r="A19" s="202"/>
      <c r="B19" s="47">
        <f t="shared" si="0"/>
        <v>9</v>
      </c>
      <c r="C19" s="73" t="s">
        <v>165</v>
      </c>
      <c r="D19" s="51" t="s">
        <v>174</v>
      </c>
      <c r="E19" s="52">
        <v>2</v>
      </c>
      <c r="F19" s="52">
        <v>0</v>
      </c>
      <c r="G19" s="37"/>
    </row>
    <row r="20" spans="1:9">
      <c r="A20" s="202"/>
      <c r="B20" s="53"/>
      <c r="C20" s="213" t="s">
        <v>107</v>
      </c>
      <c r="D20" s="214"/>
      <c r="E20" s="54">
        <f>SUM(E11:E19)</f>
        <v>18</v>
      </c>
      <c r="F20" s="54">
        <f>SUM(F11:F19)</f>
        <v>2</v>
      </c>
      <c r="G20" s="15"/>
    </row>
    <row r="21" spans="1:9">
      <c r="A21" s="203"/>
      <c r="B21" s="53"/>
      <c r="C21" s="215" t="s">
        <v>108</v>
      </c>
      <c r="D21" s="216"/>
      <c r="E21" s="217">
        <f>E20+F20</f>
        <v>20</v>
      </c>
      <c r="F21" s="218"/>
      <c r="G21" s="15"/>
    </row>
    <row r="22" spans="1:9">
      <c r="A22" s="204" t="s">
        <v>113</v>
      </c>
      <c r="B22" s="55">
        <v>1</v>
      </c>
      <c r="C22" s="56" t="s">
        <v>260</v>
      </c>
      <c r="D22" s="57" t="s">
        <v>73</v>
      </c>
      <c r="E22" s="58">
        <v>0</v>
      </c>
      <c r="F22" s="58">
        <v>2</v>
      </c>
      <c r="G22" s="35"/>
    </row>
    <row r="23" spans="1:9">
      <c r="A23" s="202"/>
      <c r="B23" s="47">
        <f>B22+1</f>
        <v>2</v>
      </c>
      <c r="C23" s="48" t="s">
        <v>261</v>
      </c>
      <c r="D23" s="49" t="s">
        <v>4</v>
      </c>
      <c r="E23" s="50">
        <v>2</v>
      </c>
      <c r="F23" s="50">
        <v>0</v>
      </c>
      <c r="G23" s="36"/>
    </row>
    <row r="24" spans="1:9">
      <c r="A24" s="202"/>
      <c r="B24" s="47">
        <f t="shared" ref="B24:B31" si="1">B23+1</f>
        <v>3</v>
      </c>
      <c r="C24" s="48" t="s">
        <v>167</v>
      </c>
      <c r="D24" s="49" t="s">
        <v>74</v>
      </c>
      <c r="E24" s="50">
        <v>2</v>
      </c>
      <c r="F24" s="50">
        <v>0</v>
      </c>
      <c r="G24" s="36"/>
    </row>
    <row r="25" spans="1:9">
      <c r="A25" s="202"/>
      <c r="B25" s="47">
        <f t="shared" si="1"/>
        <v>4</v>
      </c>
      <c r="C25" s="48" t="s">
        <v>259</v>
      </c>
      <c r="D25" s="49" t="s">
        <v>75</v>
      </c>
      <c r="E25" s="50">
        <v>1</v>
      </c>
      <c r="F25" s="50">
        <v>1</v>
      </c>
      <c r="G25" s="36"/>
    </row>
    <row r="26" spans="1:9">
      <c r="A26" s="202"/>
      <c r="B26" s="47">
        <f t="shared" si="1"/>
        <v>5</v>
      </c>
      <c r="C26" s="48" t="s">
        <v>173</v>
      </c>
      <c r="D26" s="59" t="s">
        <v>6</v>
      </c>
      <c r="E26" s="50">
        <v>2</v>
      </c>
      <c r="F26" s="50">
        <v>0</v>
      </c>
      <c r="G26" s="36"/>
    </row>
    <row r="27" spans="1:9">
      <c r="A27" s="202"/>
      <c r="B27" s="47">
        <f t="shared" si="1"/>
        <v>6</v>
      </c>
      <c r="C27" s="48" t="s">
        <v>263</v>
      </c>
      <c r="D27" s="49" t="s">
        <v>307</v>
      </c>
      <c r="E27" s="50">
        <v>3</v>
      </c>
      <c r="F27" s="50">
        <v>0</v>
      </c>
      <c r="G27" s="36"/>
    </row>
    <row r="28" spans="1:9">
      <c r="A28" s="202"/>
      <c r="B28" s="47">
        <f t="shared" si="1"/>
        <v>7</v>
      </c>
      <c r="C28" s="48" t="s">
        <v>177</v>
      </c>
      <c r="D28" s="59" t="s">
        <v>8</v>
      </c>
      <c r="E28" s="50">
        <v>2</v>
      </c>
      <c r="F28" s="50">
        <v>0</v>
      </c>
      <c r="G28" s="36"/>
    </row>
    <row r="29" spans="1:9">
      <c r="A29" s="202"/>
      <c r="B29" s="47">
        <f t="shared" si="1"/>
        <v>8</v>
      </c>
      <c r="C29" s="48" t="s">
        <v>264</v>
      </c>
      <c r="D29" s="59" t="s">
        <v>25</v>
      </c>
      <c r="E29" s="50">
        <v>0</v>
      </c>
      <c r="F29" s="50">
        <v>2</v>
      </c>
      <c r="G29" s="36"/>
      <c r="I29" s="59"/>
    </row>
    <row r="30" spans="1:9">
      <c r="A30" s="202"/>
      <c r="B30" s="47">
        <f t="shared" si="1"/>
        <v>9</v>
      </c>
      <c r="C30" s="48" t="s">
        <v>265</v>
      </c>
      <c r="D30" s="59" t="s">
        <v>80</v>
      </c>
      <c r="E30" s="50">
        <v>2</v>
      </c>
      <c r="F30" s="50">
        <v>0</v>
      </c>
      <c r="G30" s="36"/>
    </row>
    <row r="31" spans="1:9">
      <c r="A31" s="202"/>
      <c r="B31" s="47">
        <f t="shared" si="1"/>
        <v>10</v>
      </c>
      <c r="C31" s="48" t="s">
        <v>266</v>
      </c>
      <c r="D31" s="60" t="s">
        <v>9</v>
      </c>
      <c r="E31" s="52">
        <v>1</v>
      </c>
      <c r="F31" s="52">
        <v>0</v>
      </c>
      <c r="G31" s="37"/>
    </row>
    <row r="32" spans="1:9">
      <c r="A32" s="202"/>
      <c r="B32" s="53"/>
      <c r="C32" s="213" t="s">
        <v>107</v>
      </c>
      <c r="D32" s="214"/>
      <c r="E32" s="54">
        <f>SUM(E22:E31)</f>
        <v>15</v>
      </c>
      <c r="F32" s="54">
        <f>SUM(F22:F31)</f>
        <v>5</v>
      </c>
      <c r="G32" s="15"/>
    </row>
    <row r="33" spans="1:7">
      <c r="A33" s="205"/>
      <c r="B33" s="53"/>
      <c r="C33" s="215" t="s">
        <v>111</v>
      </c>
      <c r="D33" s="216"/>
      <c r="E33" s="217">
        <f>E32+F32</f>
        <v>20</v>
      </c>
      <c r="F33" s="218"/>
      <c r="G33" s="16"/>
    </row>
    <row r="34" spans="1:7">
      <c r="A34" s="206" t="s">
        <v>114</v>
      </c>
      <c r="B34" s="55">
        <f t="shared" ref="B34" si="2">B33+1</f>
        <v>1</v>
      </c>
      <c r="C34" s="48" t="s">
        <v>262</v>
      </c>
      <c r="D34" s="61" t="s">
        <v>82</v>
      </c>
      <c r="E34" s="58">
        <v>2</v>
      </c>
      <c r="F34" s="58">
        <v>0</v>
      </c>
      <c r="G34" s="35"/>
    </row>
    <row r="35" spans="1:7">
      <c r="A35" s="202"/>
      <c r="B35" s="47">
        <f>B34+1</f>
        <v>2</v>
      </c>
      <c r="C35" s="48" t="s">
        <v>182</v>
      </c>
      <c r="D35" s="62" t="s">
        <v>79</v>
      </c>
      <c r="E35" s="50">
        <v>2</v>
      </c>
      <c r="F35" s="50">
        <v>0</v>
      </c>
      <c r="G35" s="36"/>
    </row>
    <row r="36" spans="1:7">
      <c r="A36" s="202"/>
      <c r="B36" s="47">
        <f t="shared" ref="B36:B44" si="3">B35+1</f>
        <v>3</v>
      </c>
      <c r="C36" s="48" t="s">
        <v>183</v>
      </c>
      <c r="D36" s="49" t="s">
        <v>76</v>
      </c>
      <c r="E36" s="50">
        <v>2</v>
      </c>
      <c r="F36" s="50">
        <v>0</v>
      </c>
      <c r="G36" s="36"/>
    </row>
    <row r="37" spans="1:7">
      <c r="A37" s="202"/>
      <c r="B37" s="47">
        <f t="shared" si="3"/>
        <v>4</v>
      </c>
      <c r="C37" s="48" t="s">
        <v>185</v>
      </c>
      <c r="D37" s="59" t="s">
        <v>11</v>
      </c>
      <c r="E37" s="50">
        <v>2</v>
      </c>
      <c r="F37" s="50">
        <v>0</v>
      </c>
      <c r="G37" s="36"/>
    </row>
    <row r="38" spans="1:7">
      <c r="A38" s="202"/>
      <c r="B38" s="47">
        <f t="shared" si="3"/>
        <v>5</v>
      </c>
      <c r="C38" s="48" t="s">
        <v>186</v>
      </c>
      <c r="D38" s="59" t="s">
        <v>12</v>
      </c>
      <c r="E38" s="50">
        <v>2</v>
      </c>
      <c r="F38" s="50">
        <v>0</v>
      </c>
      <c r="G38" s="36"/>
    </row>
    <row r="39" spans="1:7">
      <c r="A39" s="202"/>
      <c r="B39" s="47">
        <f t="shared" si="3"/>
        <v>6</v>
      </c>
      <c r="C39" s="48" t="s">
        <v>188</v>
      </c>
      <c r="D39" s="62" t="s">
        <v>7</v>
      </c>
      <c r="E39" s="50">
        <v>2</v>
      </c>
      <c r="F39" s="50">
        <v>0</v>
      </c>
      <c r="G39" s="33"/>
    </row>
    <row r="40" spans="1:7">
      <c r="A40" s="202"/>
      <c r="B40" s="47">
        <f t="shared" si="3"/>
        <v>7</v>
      </c>
      <c r="C40" s="48" t="s">
        <v>189</v>
      </c>
      <c r="D40" s="59" t="s">
        <v>5</v>
      </c>
      <c r="E40" s="50">
        <v>2</v>
      </c>
      <c r="F40" s="50">
        <v>0</v>
      </c>
      <c r="G40" s="36"/>
    </row>
    <row r="41" spans="1:7">
      <c r="A41" s="202"/>
      <c r="B41" s="47">
        <f t="shared" si="3"/>
        <v>8</v>
      </c>
      <c r="C41" s="48" t="s">
        <v>190</v>
      </c>
      <c r="D41" s="59" t="s">
        <v>61</v>
      </c>
      <c r="E41" s="50">
        <v>2</v>
      </c>
      <c r="F41" s="50">
        <v>0</v>
      </c>
      <c r="G41" s="33"/>
    </row>
    <row r="42" spans="1:7">
      <c r="A42" s="202"/>
      <c r="B42" s="47">
        <f t="shared" si="3"/>
        <v>9</v>
      </c>
      <c r="C42" s="48" t="s">
        <v>191</v>
      </c>
      <c r="D42" s="62" t="s">
        <v>27</v>
      </c>
      <c r="E42" s="50">
        <v>2</v>
      </c>
      <c r="F42" s="50">
        <v>0</v>
      </c>
      <c r="G42" s="33"/>
    </row>
    <row r="43" spans="1:7">
      <c r="A43" s="202"/>
      <c r="B43" s="47">
        <f t="shared" si="3"/>
        <v>10</v>
      </c>
      <c r="C43" s="48" t="s">
        <v>269</v>
      </c>
      <c r="D43" s="62" t="s">
        <v>29</v>
      </c>
      <c r="E43" s="50">
        <v>0</v>
      </c>
      <c r="F43" s="50">
        <v>1</v>
      </c>
      <c r="G43" s="33"/>
    </row>
    <row r="44" spans="1:7">
      <c r="A44" s="202"/>
      <c r="B44" s="47">
        <f t="shared" si="3"/>
        <v>11</v>
      </c>
      <c r="C44" s="48" t="s">
        <v>268</v>
      </c>
      <c r="D44" s="59" t="s">
        <v>15</v>
      </c>
      <c r="E44" s="50">
        <v>1</v>
      </c>
      <c r="F44" s="50">
        <v>0</v>
      </c>
      <c r="G44" s="17"/>
    </row>
    <row r="45" spans="1:7">
      <c r="A45" s="202"/>
      <c r="B45" s="53"/>
      <c r="C45" s="213" t="s">
        <v>107</v>
      </c>
      <c r="D45" s="214"/>
      <c r="E45" s="54">
        <f>SUM(E34:E44)</f>
        <v>19</v>
      </c>
      <c r="F45" s="54">
        <f>SUM(F34:F44)</f>
        <v>1</v>
      </c>
      <c r="G45" s="15"/>
    </row>
    <row r="46" spans="1:7">
      <c r="A46" s="205"/>
      <c r="B46" s="53"/>
      <c r="C46" s="215" t="s">
        <v>125</v>
      </c>
      <c r="D46" s="216"/>
      <c r="E46" s="217">
        <f>E45+F45</f>
        <v>20</v>
      </c>
      <c r="F46" s="218"/>
      <c r="G46" s="15"/>
    </row>
    <row r="47" spans="1:7" ht="13.5" customHeight="1">
      <c r="A47" s="206" t="s">
        <v>115</v>
      </c>
      <c r="B47" s="47">
        <v>1</v>
      </c>
      <c r="C47" s="48" t="s">
        <v>193</v>
      </c>
      <c r="D47" s="59" t="s">
        <v>10</v>
      </c>
      <c r="E47" s="50">
        <v>2</v>
      </c>
      <c r="F47" s="50">
        <v>0</v>
      </c>
      <c r="G47" s="33"/>
    </row>
    <row r="48" spans="1:7">
      <c r="A48" s="202"/>
      <c r="B48" s="47">
        <f>B47+1</f>
        <v>2</v>
      </c>
      <c r="C48" s="48" t="s">
        <v>194</v>
      </c>
      <c r="D48" s="59" t="s">
        <v>84</v>
      </c>
      <c r="E48" s="50">
        <v>2</v>
      </c>
      <c r="F48" s="50">
        <v>0</v>
      </c>
      <c r="G48" s="36"/>
    </row>
    <row r="49" spans="1:9">
      <c r="A49" s="202"/>
      <c r="B49" s="47">
        <f t="shared" ref="B49:B56" si="4">B48+1</f>
        <v>3</v>
      </c>
      <c r="C49" s="48" t="s">
        <v>196</v>
      </c>
      <c r="D49" s="59" t="s">
        <v>90</v>
      </c>
      <c r="E49" s="50">
        <v>2</v>
      </c>
      <c r="F49" s="50">
        <v>0</v>
      </c>
      <c r="G49" s="36"/>
    </row>
    <row r="50" spans="1:9">
      <c r="A50" s="202"/>
      <c r="B50" s="47">
        <f t="shared" si="4"/>
        <v>4</v>
      </c>
      <c r="C50" s="48" t="s">
        <v>197</v>
      </c>
      <c r="D50" s="59" t="s">
        <v>26</v>
      </c>
      <c r="E50" s="50">
        <v>2</v>
      </c>
      <c r="F50" s="50">
        <v>0</v>
      </c>
      <c r="G50" s="36"/>
    </row>
    <row r="51" spans="1:9">
      <c r="A51" s="202"/>
      <c r="B51" s="47">
        <f t="shared" si="4"/>
        <v>5</v>
      </c>
      <c r="C51" s="48" t="s">
        <v>198</v>
      </c>
      <c r="D51" s="59" t="s">
        <v>28</v>
      </c>
      <c r="E51" s="50">
        <v>2</v>
      </c>
      <c r="F51" s="50">
        <v>0</v>
      </c>
      <c r="G51" s="36"/>
    </row>
    <row r="52" spans="1:9">
      <c r="A52" s="202"/>
      <c r="B52" s="47">
        <f t="shared" si="4"/>
        <v>6</v>
      </c>
      <c r="C52" s="48" t="s">
        <v>200</v>
      </c>
      <c r="D52" s="59" t="s">
        <v>83</v>
      </c>
      <c r="E52" s="50">
        <v>2</v>
      </c>
      <c r="F52" s="50">
        <v>0</v>
      </c>
      <c r="G52" s="36"/>
    </row>
    <row r="53" spans="1:9">
      <c r="A53" s="202"/>
      <c r="B53" s="47">
        <f t="shared" si="4"/>
        <v>7</v>
      </c>
      <c r="C53" s="48" t="s">
        <v>202</v>
      </c>
      <c r="D53" s="59" t="s">
        <v>91</v>
      </c>
      <c r="E53" s="50">
        <v>2</v>
      </c>
      <c r="F53" s="50">
        <v>0</v>
      </c>
      <c r="G53" s="32"/>
    </row>
    <row r="54" spans="1:9">
      <c r="A54" s="202"/>
      <c r="B54" s="47">
        <f t="shared" si="4"/>
        <v>8</v>
      </c>
      <c r="C54" s="48" t="s">
        <v>203</v>
      </c>
      <c r="D54" s="59" t="s">
        <v>13</v>
      </c>
      <c r="E54" s="50">
        <v>2</v>
      </c>
      <c r="F54" s="50">
        <v>0</v>
      </c>
      <c r="G54" s="33"/>
    </row>
    <row r="55" spans="1:9">
      <c r="A55" s="202"/>
      <c r="B55" s="47">
        <f t="shared" si="4"/>
        <v>9</v>
      </c>
      <c r="C55" s="48" t="s">
        <v>205</v>
      </c>
      <c r="D55" s="59" t="s">
        <v>67</v>
      </c>
      <c r="E55" s="50">
        <v>0</v>
      </c>
      <c r="F55" s="50">
        <v>2</v>
      </c>
      <c r="G55" s="33"/>
    </row>
    <row r="56" spans="1:9">
      <c r="A56" s="202"/>
      <c r="B56" s="47">
        <f t="shared" si="4"/>
        <v>10</v>
      </c>
      <c r="C56" s="48" t="s">
        <v>270</v>
      </c>
      <c r="D56" s="62" t="s">
        <v>131</v>
      </c>
      <c r="E56" s="50">
        <v>1</v>
      </c>
      <c r="F56" s="50">
        <v>0</v>
      </c>
      <c r="G56" s="36"/>
      <c r="I56" s="59"/>
    </row>
    <row r="57" spans="1:9">
      <c r="A57" s="202"/>
      <c r="B57" s="53"/>
      <c r="C57" s="213" t="s">
        <v>107</v>
      </c>
      <c r="D57" s="214"/>
      <c r="E57" s="54">
        <f>SUM(E47:E56)</f>
        <v>17</v>
      </c>
      <c r="F57" s="54">
        <f>SUM(F47:F56)</f>
        <v>2</v>
      </c>
      <c r="G57" s="15"/>
    </row>
    <row r="58" spans="1:9">
      <c r="A58" s="205"/>
      <c r="B58" s="53"/>
      <c r="C58" s="215" t="s">
        <v>124</v>
      </c>
      <c r="D58" s="216"/>
      <c r="E58" s="217">
        <f>E57+F57</f>
        <v>19</v>
      </c>
      <c r="F58" s="218"/>
      <c r="G58" s="15"/>
    </row>
    <row r="59" spans="1:9">
      <c r="A59" s="157" t="s">
        <v>116</v>
      </c>
      <c r="B59" s="47">
        <v>1</v>
      </c>
      <c r="C59" s="48" t="s">
        <v>213</v>
      </c>
      <c r="D59" s="59" t="s">
        <v>32</v>
      </c>
      <c r="E59" s="50">
        <v>0</v>
      </c>
      <c r="F59" s="50">
        <v>2</v>
      </c>
      <c r="G59" s="32"/>
    </row>
    <row r="60" spans="1:9">
      <c r="A60" s="77"/>
      <c r="B60" s="47">
        <f>B59+1</f>
        <v>2</v>
      </c>
      <c r="C60" s="48" t="s">
        <v>214</v>
      </c>
      <c r="D60" s="59" t="s">
        <v>94</v>
      </c>
      <c r="E60" s="50">
        <v>0</v>
      </c>
      <c r="F60" s="50">
        <v>2</v>
      </c>
      <c r="G60" s="36"/>
    </row>
    <row r="61" spans="1:9">
      <c r="A61" s="77"/>
      <c r="B61" s="47">
        <f t="shared" ref="B61:B65" si="5">B60+1</f>
        <v>3</v>
      </c>
      <c r="C61" s="48" t="s">
        <v>216</v>
      </c>
      <c r="D61" s="59" t="s">
        <v>85</v>
      </c>
      <c r="E61" s="50">
        <v>2</v>
      </c>
      <c r="F61" s="50">
        <v>0</v>
      </c>
      <c r="G61" s="36"/>
    </row>
    <row r="62" spans="1:9">
      <c r="A62" s="77"/>
      <c r="B62" s="47">
        <f t="shared" si="5"/>
        <v>4</v>
      </c>
      <c r="C62" s="48" t="s">
        <v>218</v>
      </c>
      <c r="D62" s="59" t="s">
        <v>92</v>
      </c>
      <c r="E62" s="50">
        <v>2</v>
      </c>
      <c r="F62" s="50">
        <v>0</v>
      </c>
      <c r="G62" s="32"/>
    </row>
    <row r="63" spans="1:9">
      <c r="A63" s="77"/>
      <c r="B63" s="47">
        <f t="shared" si="5"/>
        <v>5</v>
      </c>
      <c r="C63" s="48" t="s">
        <v>220</v>
      </c>
      <c r="D63" s="59" t="s">
        <v>62</v>
      </c>
      <c r="E63" s="50">
        <v>2</v>
      </c>
      <c r="F63" s="50">
        <v>0</v>
      </c>
      <c r="G63" s="36"/>
    </row>
    <row r="64" spans="1:9">
      <c r="A64" s="77"/>
      <c r="B64" s="47">
        <f t="shared" si="5"/>
        <v>6</v>
      </c>
      <c r="C64" s="48" t="s">
        <v>222</v>
      </c>
      <c r="D64" s="59" t="s">
        <v>65</v>
      </c>
      <c r="E64" s="50">
        <v>2</v>
      </c>
      <c r="F64" s="50">
        <v>0</v>
      </c>
      <c r="G64" s="33"/>
    </row>
    <row r="65" spans="1:7">
      <c r="A65" s="77"/>
      <c r="B65" s="47">
        <f t="shared" si="5"/>
        <v>7</v>
      </c>
      <c r="C65" s="48" t="s">
        <v>271</v>
      </c>
      <c r="D65" s="59" t="s">
        <v>88</v>
      </c>
      <c r="E65" s="50">
        <v>0</v>
      </c>
      <c r="F65" s="50">
        <v>2</v>
      </c>
      <c r="G65" s="32"/>
    </row>
    <row r="66" spans="1:7">
      <c r="A66" s="77"/>
      <c r="B66" s="47">
        <f>B67+1</f>
        <v>9</v>
      </c>
      <c r="C66" s="48" t="s">
        <v>285</v>
      </c>
      <c r="D66" s="62" t="s">
        <v>30</v>
      </c>
      <c r="E66" s="50">
        <v>1</v>
      </c>
      <c r="F66" s="50">
        <v>0</v>
      </c>
      <c r="G66" s="32"/>
    </row>
    <row r="67" spans="1:7">
      <c r="A67" s="77"/>
      <c r="B67" s="79">
        <f>B65+1</f>
        <v>8</v>
      </c>
      <c r="C67" s="85" t="s">
        <v>281</v>
      </c>
      <c r="D67" s="81" t="s">
        <v>87</v>
      </c>
      <c r="E67" s="82">
        <v>2</v>
      </c>
      <c r="F67" s="82">
        <v>0</v>
      </c>
      <c r="G67" s="32"/>
    </row>
    <row r="68" spans="1:7">
      <c r="A68" s="77"/>
      <c r="B68" s="47">
        <f>B66+1</f>
        <v>10</v>
      </c>
      <c r="C68" s="73" t="str">
        <f>Transportasi!C68</f>
        <v>TSP X5X</v>
      </c>
      <c r="D68" s="59" t="s">
        <v>142</v>
      </c>
      <c r="E68" s="50">
        <v>0</v>
      </c>
      <c r="F68" s="50">
        <v>2</v>
      </c>
      <c r="G68" s="32" t="s">
        <v>132</v>
      </c>
    </row>
    <row r="69" spans="1:7">
      <c r="A69" s="77"/>
      <c r="B69" s="53"/>
      <c r="C69" s="213" t="s">
        <v>107</v>
      </c>
      <c r="D69" s="214"/>
      <c r="E69" s="54">
        <f>SUM(E59:E68)</f>
        <v>11</v>
      </c>
      <c r="F69" s="54">
        <f>SUM(F59:F68)</f>
        <v>8</v>
      </c>
      <c r="G69" s="15"/>
    </row>
    <row r="70" spans="1:7">
      <c r="A70" s="158"/>
      <c r="B70" s="53"/>
      <c r="C70" s="215" t="s">
        <v>123</v>
      </c>
      <c r="D70" s="216"/>
      <c r="E70" s="217">
        <f>E69+F69</f>
        <v>19</v>
      </c>
      <c r="F70" s="218"/>
      <c r="G70" s="15"/>
    </row>
    <row r="71" spans="1:7">
      <c r="A71" s="204" t="s">
        <v>117</v>
      </c>
      <c r="B71" s="47">
        <v>1</v>
      </c>
      <c r="C71" s="73" t="str">
        <f>Transportasi!C71</f>
        <v>TSI 162</v>
      </c>
      <c r="D71" s="59" t="s">
        <v>58</v>
      </c>
      <c r="E71" s="50">
        <v>0</v>
      </c>
      <c r="F71" s="50">
        <v>2</v>
      </c>
      <c r="G71" s="30"/>
    </row>
    <row r="72" spans="1:7">
      <c r="A72" s="202"/>
      <c r="B72" s="47">
        <f>B71+1</f>
        <v>2</v>
      </c>
      <c r="C72" s="73" t="str">
        <f>Transportasi!C72</f>
        <v>TSI 262</v>
      </c>
      <c r="D72" s="59" t="s">
        <v>66</v>
      </c>
      <c r="E72" s="50">
        <v>2</v>
      </c>
      <c r="F72" s="50">
        <v>0</v>
      </c>
      <c r="G72" s="30"/>
    </row>
    <row r="73" spans="1:7">
      <c r="A73" s="202"/>
      <c r="B73" s="47">
        <f t="shared" ref="B73:B80" si="6">B72+1</f>
        <v>3</v>
      </c>
      <c r="C73" s="73" t="str">
        <f>Transportasi!C73</f>
        <v>TSI 362</v>
      </c>
      <c r="D73" s="59" t="s">
        <v>16</v>
      </c>
      <c r="E73" s="50">
        <v>2</v>
      </c>
      <c r="F73" s="50">
        <v>0</v>
      </c>
      <c r="G73" s="30"/>
    </row>
    <row r="74" spans="1:7">
      <c r="A74" s="202"/>
      <c r="B74" s="47">
        <f t="shared" si="6"/>
        <v>4</v>
      </c>
      <c r="C74" s="73" t="str">
        <f>Transportasi!C74</f>
        <v>TSI 462</v>
      </c>
      <c r="D74" s="59" t="s">
        <v>39</v>
      </c>
      <c r="E74" s="50">
        <v>0</v>
      </c>
      <c r="F74" s="50">
        <v>2</v>
      </c>
      <c r="G74" s="30"/>
    </row>
    <row r="75" spans="1:7">
      <c r="A75" s="202"/>
      <c r="B75" s="47">
        <f t="shared" si="6"/>
        <v>5</v>
      </c>
      <c r="C75" s="73" t="str">
        <f>Transportasi!C75</f>
        <v>TSI 562</v>
      </c>
      <c r="D75" s="59" t="s">
        <v>31</v>
      </c>
      <c r="E75" s="50">
        <v>0</v>
      </c>
      <c r="F75" s="50">
        <v>2</v>
      </c>
      <c r="G75" s="32"/>
    </row>
    <row r="76" spans="1:7">
      <c r="A76" s="202"/>
      <c r="B76" s="47">
        <f t="shared" si="6"/>
        <v>6</v>
      </c>
      <c r="C76" s="73" t="str">
        <f>Transportasi!C76</f>
        <v>TSI 662</v>
      </c>
      <c r="D76" s="59" t="s">
        <v>95</v>
      </c>
      <c r="E76" s="50">
        <v>2</v>
      </c>
      <c r="F76" s="50">
        <v>0</v>
      </c>
      <c r="G76" s="30"/>
    </row>
    <row r="77" spans="1:7">
      <c r="A77" s="202"/>
      <c r="B77" s="47">
        <f t="shared" si="6"/>
        <v>7</v>
      </c>
      <c r="C77" s="73" t="str">
        <f>Transportasi!C77</f>
        <v>TSI 762</v>
      </c>
      <c r="D77" s="59" t="s">
        <v>40</v>
      </c>
      <c r="E77" s="50">
        <v>0</v>
      </c>
      <c r="F77" s="50">
        <v>2</v>
      </c>
      <c r="G77" s="30"/>
    </row>
    <row r="78" spans="1:7">
      <c r="A78" s="202"/>
      <c r="B78" s="79">
        <f t="shared" si="6"/>
        <v>8</v>
      </c>
      <c r="C78" s="80" t="s">
        <v>44</v>
      </c>
      <c r="D78" s="81" t="s">
        <v>34</v>
      </c>
      <c r="E78" s="82">
        <v>2</v>
      </c>
      <c r="F78" s="82">
        <v>0</v>
      </c>
      <c r="G78" s="32"/>
    </row>
    <row r="79" spans="1:7">
      <c r="A79" s="202"/>
      <c r="B79" s="79">
        <f t="shared" si="6"/>
        <v>9</v>
      </c>
      <c r="C79" s="80" t="s">
        <v>45</v>
      </c>
      <c r="D79" s="81" t="s">
        <v>63</v>
      </c>
      <c r="E79" s="82">
        <v>0</v>
      </c>
      <c r="F79" s="82">
        <v>2</v>
      </c>
      <c r="G79" s="32"/>
    </row>
    <row r="80" spans="1:7">
      <c r="A80" s="202"/>
      <c r="B80" s="79">
        <f t="shared" si="6"/>
        <v>10</v>
      </c>
      <c r="C80" s="80" t="s">
        <v>46</v>
      </c>
      <c r="D80" s="81" t="s">
        <v>105</v>
      </c>
      <c r="E80" s="82">
        <v>0</v>
      </c>
      <c r="F80" s="82">
        <v>2</v>
      </c>
      <c r="G80" s="32"/>
    </row>
    <row r="81" spans="1:7">
      <c r="A81" s="202"/>
      <c r="B81" s="53"/>
      <c r="C81" s="213" t="s">
        <v>107</v>
      </c>
      <c r="D81" s="214"/>
      <c r="E81" s="54">
        <f>SUM(E71:E80)</f>
        <v>8</v>
      </c>
      <c r="F81" s="54">
        <f>SUM(F71:F80)</f>
        <v>12</v>
      </c>
      <c r="G81" s="15"/>
    </row>
    <row r="82" spans="1:7">
      <c r="A82" s="203"/>
      <c r="B82" s="53"/>
      <c r="C82" s="215" t="s">
        <v>122</v>
      </c>
      <c r="D82" s="216"/>
      <c r="E82" s="217">
        <f>E81+F81</f>
        <v>20</v>
      </c>
      <c r="F82" s="218"/>
      <c r="G82" s="14"/>
    </row>
    <row r="83" spans="1:7">
      <c r="A83" s="76" t="s">
        <v>118</v>
      </c>
      <c r="B83" s="55">
        <v>1</v>
      </c>
      <c r="C83" s="73" t="str">
        <f>Transportasi!C83</f>
        <v>TSI 173</v>
      </c>
      <c r="D83" s="59" t="s">
        <v>93</v>
      </c>
      <c r="E83" s="50">
        <v>2</v>
      </c>
      <c r="F83" s="50">
        <v>1</v>
      </c>
      <c r="G83" s="32"/>
    </row>
    <row r="84" spans="1:7">
      <c r="A84" s="77"/>
      <c r="B84" s="55">
        <f>B83+1</f>
        <v>2</v>
      </c>
      <c r="C84" s="73" t="str">
        <f>Transportasi!C84</f>
        <v>TSI 271</v>
      </c>
      <c r="D84" s="65" t="s">
        <v>97</v>
      </c>
      <c r="E84" s="58">
        <v>0</v>
      </c>
      <c r="F84" s="58">
        <v>1</v>
      </c>
      <c r="G84" s="32" t="s">
        <v>309</v>
      </c>
    </row>
    <row r="85" spans="1:7">
      <c r="A85" s="77"/>
      <c r="B85" s="55">
        <f>B84+1</f>
        <v>3</v>
      </c>
      <c r="C85" s="73" t="str">
        <f>Transportasi!C85</f>
        <v>TSI 372</v>
      </c>
      <c r="D85" s="65" t="s">
        <v>130</v>
      </c>
      <c r="E85" s="50">
        <v>2</v>
      </c>
      <c r="F85" s="66">
        <v>0</v>
      </c>
      <c r="G85" s="75"/>
    </row>
    <row r="86" spans="1:7">
      <c r="A86" s="77"/>
      <c r="B86" s="83">
        <f>B88+1</f>
        <v>5</v>
      </c>
      <c r="C86" s="80" t="s">
        <v>146</v>
      </c>
      <c r="D86" s="81" t="s">
        <v>35</v>
      </c>
      <c r="E86" s="82">
        <v>0</v>
      </c>
      <c r="F86" s="82">
        <v>2</v>
      </c>
      <c r="G86" s="32"/>
    </row>
    <row r="87" spans="1:7">
      <c r="A87" s="77"/>
      <c r="B87" s="83">
        <f t="shared" ref="B87" si="7">B86+1</f>
        <v>6</v>
      </c>
      <c r="C87" s="80" t="s">
        <v>147</v>
      </c>
      <c r="D87" s="81" t="s">
        <v>21</v>
      </c>
      <c r="E87" s="82">
        <v>0</v>
      </c>
      <c r="F87" s="82">
        <v>2</v>
      </c>
      <c r="G87" s="32"/>
    </row>
    <row r="88" spans="1:7">
      <c r="A88" s="77"/>
      <c r="B88" s="83">
        <f>B85+1</f>
        <v>4</v>
      </c>
      <c r="C88" s="80" t="s">
        <v>284</v>
      </c>
      <c r="D88" s="81" t="s">
        <v>103</v>
      </c>
      <c r="E88" s="82">
        <v>2</v>
      </c>
      <c r="F88" s="82">
        <v>0</v>
      </c>
      <c r="G88" s="32"/>
    </row>
    <row r="89" spans="1:7">
      <c r="A89" s="77"/>
      <c r="B89" s="55">
        <f>B87+1</f>
        <v>7</v>
      </c>
      <c r="C89" s="73" t="str">
        <f>Transportasi!C89</f>
        <v>TSP X7X</v>
      </c>
      <c r="D89" s="65" t="s">
        <v>139</v>
      </c>
      <c r="E89" s="50">
        <v>0</v>
      </c>
      <c r="F89" s="66">
        <v>6</v>
      </c>
      <c r="G89" s="30"/>
    </row>
    <row r="90" spans="1:7">
      <c r="A90" s="77"/>
      <c r="B90" s="53"/>
      <c r="C90" s="213" t="s">
        <v>107</v>
      </c>
      <c r="D90" s="214"/>
      <c r="E90" s="54">
        <f>SUM(E83:E89)</f>
        <v>6</v>
      </c>
      <c r="F90" s="54">
        <f>SUM(F83:F89)</f>
        <v>12</v>
      </c>
      <c r="G90" s="15"/>
    </row>
    <row r="91" spans="1:7">
      <c r="A91" s="78"/>
      <c r="B91" s="53"/>
      <c r="C91" s="215" t="s">
        <v>121</v>
      </c>
      <c r="D91" s="216"/>
      <c r="E91" s="217">
        <f>E90+F90</f>
        <v>18</v>
      </c>
      <c r="F91" s="218"/>
      <c r="G91" s="15"/>
    </row>
    <row r="92" spans="1:7">
      <c r="A92" s="206" t="s">
        <v>119</v>
      </c>
      <c r="B92" s="63">
        <v>1</v>
      </c>
      <c r="C92" s="73" t="str">
        <f>Transportasi!C92</f>
        <v>TSI 183</v>
      </c>
      <c r="D92" s="67" t="s">
        <v>128</v>
      </c>
      <c r="E92" s="58">
        <v>0</v>
      </c>
      <c r="F92" s="58">
        <v>3</v>
      </c>
      <c r="G92" s="29"/>
    </row>
    <row r="93" spans="1:7">
      <c r="A93" s="202"/>
      <c r="B93" s="64">
        <f>B92+1</f>
        <v>2</v>
      </c>
      <c r="C93" s="73" t="str">
        <f>Transportasi!C93</f>
        <v>TSI 284</v>
      </c>
      <c r="D93" s="68" t="s">
        <v>106</v>
      </c>
      <c r="E93" s="50">
        <v>4</v>
      </c>
      <c r="F93" s="50">
        <v>0</v>
      </c>
      <c r="G93" s="30"/>
    </row>
    <row r="94" spans="1:7">
      <c r="A94" s="202"/>
      <c r="B94" s="64">
        <f>B93+1</f>
        <v>3</v>
      </c>
      <c r="C94" s="73" t="str">
        <f>Transportasi!C94</f>
        <v>TSP X8X</v>
      </c>
      <c r="D94" s="65" t="s">
        <v>139</v>
      </c>
      <c r="E94" s="52">
        <v>0</v>
      </c>
      <c r="F94" s="52">
        <v>2</v>
      </c>
      <c r="G94" s="31" t="s">
        <v>132</v>
      </c>
    </row>
    <row r="95" spans="1:7">
      <c r="A95" s="202"/>
      <c r="B95" s="53"/>
      <c r="C95" s="69"/>
      <c r="D95" s="70"/>
      <c r="E95" s="54">
        <f>SUM(E92:E94)</f>
        <v>4</v>
      </c>
      <c r="F95" s="54">
        <f>SUM(F92:F94)</f>
        <v>5</v>
      </c>
      <c r="G95" s="18"/>
    </row>
    <row r="96" spans="1:7">
      <c r="A96" s="203"/>
      <c r="B96" s="53"/>
      <c r="C96" s="215" t="s">
        <v>120</v>
      </c>
      <c r="D96" s="216"/>
      <c r="E96" s="229">
        <f>E95+F95</f>
        <v>9</v>
      </c>
      <c r="F96" s="230"/>
      <c r="G96" s="17"/>
    </row>
    <row r="97" spans="1:7" ht="13.5" thickBot="1">
      <c r="A97" s="221" t="s">
        <v>109</v>
      </c>
      <c r="B97" s="222"/>
      <c r="C97" s="222"/>
      <c r="D97" s="223"/>
      <c r="E97" s="71">
        <f>E95+E90+E81+E69+E57+E45+E32+E20</f>
        <v>98</v>
      </c>
      <c r="F97" s="71">
        <f>F95+F90+F81+F69+F57+F45+F32+F20</f>
        <v>47</v>
      </c>
      <c r="G97" s="20"/>
    </row>
    <row r="98" spans="1:7" ht="20.25" thickTop="1" thickBot="1">
      <c r="A98" s="224" t="s">
        <v>110</v>
      </c>
      <c r="B98" s="225"/>
      <c r="C98" s="225"/>
      <c r="D98" s="226"/>
      <c r="E98" s="227">
        <f>E97+F97</f>
        <v>145</v>
      </c>
      <c r="F98" s="228"/>
      <c r="G98" s="19"/>
    </row>
    <row r="99" spans="1:7" ht="19.5" thickTop="1">
      <c r="A99" s="3"/>
      <c r="B99" s="3"/>
      <c r="C99" s="3"/>
      <c r="D99" s="13"/>
      <c r="E99" s="11"/>
      <c r="F99" s="11"/>
      <c r="G99" s="4"/>
    </row>
    <row r="100" spans="1:7" ht="18.75">
      <c r="A100" s="3"/>
      <c r="B100" s="23" t="s">
        <v>86</v>
      </c>
      <c r="C100" s="3"/>
      <c r="D100" s="5"/>
      <c r="E100" s="4"/>
      <c r="F100" s="4"/>
      <c r="G100" s="4"/>
    </row>
    <row r="101" spans="1:7" ht="15.75">
      <c r="B101" s="12" t="s">
        <v>145</v>
      </c>
    </row>
    <row r="102" spans="1:7">
      <c r="A102" s="24"/>
      <c r="B102" s="207" t="s">
        <v>102</v>
      </c>
      <c r="C102" s="209" t="s">
        <v>0</v>
      </c>
      <c r="D102" s="209" t="s">
        <v>1</v>
      </c>
      <c r="E102" s="211" t="s">
        <v>2</v>
      </c>
      <c r="F102" s="212"/>
      <c r="G102" s="219" t="s">
        <v>60</v>
      </c>
    </row>
    <row r="103" spans="1:7">
      <c r="A103" s="24"/>
      <c r="B103" s="208"/>
      <c r="C103" s="210"/>
      <c r="D103" s="210"/>
      <c r="E103" s="41" t="s">
        <v>77</v>
      </c>
      <c r="F103" s="42" t="s">
        <v>78</v>
      </c>
      <c r="G103" s="220"/>
    </row>
    <row r="104" spans="1:7">
      <c r="B104" s="140">
        <v>1</v>
      </c>
      <c r="C104" s="141" t="s">
        <v>54</v>
      </c>
      <c r="D104" s="142" t="s">
        <v>314</v>
      </c>
      <c r="E104" s="160">
        <v>0</v>
      </c>
      <c r="F104" s="164">
        <v>2</v>
      </c>
      <c r="G104" s="27"/>
    </row>
    <row r="105" spans="1:7">
      <c r="B105" s="145">
        <f>B104+1</f>
        <v>2</v>
      </c>
      <c r="C105" s="146" t="s">
        <v>55</v>
      </c>
      <c r="D105" s="168" t="s">
        <v>313</v>
      </c>
      <c r="E105" s="161">
        <v>0</v>
      </c>
      <c r="F105" s="161">
        <v>2</v>
      </c>
      <c r="G105" s="28"/>
    </row>
    <row r="106" spans="1:7">
      <c r="B106" s="145">
        <f t="shared" ref="B106:B112" si="8">B105+1</f>
        <v>3</v>
      </c>
      <c r="C106" s="150" t="s">
        <v>56</v>
      </c>
      <c r="D106" s="147" t="s">
        <v>37</v>
      </c>
      <c r="E106" s="162">
        <v>0</v>
      </c>
      <c r="F106" s="161">
        <v>2</v>
      </c>
      <c r="G106" s="28"/>
    </row>
    <row r="107" spans="1:7">
      <c r="B107" s="145">
        <f t="shared" si="8"/>
        <v>4</v>
      </c>
      <c r="C107" s="150" t="s">
        <v>148</v>
      </c>
      <c r="D107" s="147" t="s">
        <v>17</v>
      </c>
      <c r="E107" s="162">
        <v>0</v>
      </c>
      <c r="F107" s="161">
        <v>2</v>
      </c>
      <c r="G107" s="28"/>
    </row>
    <row r="108" spans="1:7">
      <c r="B108" s="145">
        <f t="shared" si="8"/>
        <v>5</v>
      </c>
      <c r="C108" s="150" t="s">
        <v>149</v>
      </c>
      <c r="D108" s="147" t="s">
        <v>19</v>
      </c>
      <c r="E108" s="162">
        <v>0</v>
      </c>
      <c r="F108" s="161">
        <v>2</v>
      </c>
      <c r="G108" s="28"/>
    </row>
    <row r="109" spans="1:7">
      <c r="B109" s="145">
        <f t="shared" si="8"/>
        <v>6</v>
      </c>
      <c r="C109" s="150" t="s">
        <v>150</v>
      </c>
      <c r="D109" s="147" t="s">
        <v>20</v>
      </c>
      <c r="E109" s="162">
        <v>0</v>
      </c>
      <c r="F109" s="161">
        <v>2</v>
      </c>
      <c r="G109" s="28"/>
    </row>
    <row r="110" spans="1:7">
      <c r="B110" s="151">
        <f t="shared" si="8"/>
        <v>7</v>
      </c>
      <c r="C110" s="152" t="s">
        <v>57</v>
      </c>
      <c r="D110" s="153" t="s">
        <v>22</v>
      </c>
      <c r="E110" s="163">
        <v>0</v>
      </c>
      <c r="F110" s="165">
        <v>2</v>
      </c>
      <c r="G110" s="28"/>
    </row>
    <row r="111" spans="1:7">
      <c r="B111" s="151">
        <f t="shared" si="8"/>
        <v>8</v>
      </c>
      <c r="C111" s="152" t="s">
        <v>59</v>
      </c>
      <c r="D111" s="153" t="s">
        <v>38</v>
      </c>
      <c r="E111" s="163">
        <v>0</v>
      </c>
      <c r="F111" s="165">
        <v>2</v>
      </c>
      <c r="G111" s="28"/>
    </row>
    <row r="112" spans="1:7">
      <c r="B112" s="151">
        <f t="shared" si="8"/>
        <v>9</v>
      </c>
      <c r="C112" s="152" t="s">
        <v>152</v>
      </c>
      <c r="D112" s="153" t="s">
        <v>126</v>
      </c>
      <c r="E112" s="163">
        <v>0</v>
      </c>
      <c r="F112" s="165">
        <v>2</v>
      </c>
      <c r="G112" s="28"/>
    </row>
    <row r="113" spans="2:7">
      <c r="B113" s="197"/>
      <c r="C113" s="197"/>
      <c r="D113" s="197"/>
      <c r="E113" s="166">
        <f>SUM(E104:E112)</f>
        <v>0</v>
      </c>
      <c r="F113" s="166">
        <f>SUM(F104:F112)</f>
        <v>18</v>
      </c>
      <c r="G113" s="26"/>
    </row>
    <row r="114" spans="2:7">
      <c r="B114" s="198" t="s">
        <v>89</v>
      </c>
      <c r="C114" s="198"/>
      <c r="D114" s="198"/>
      <c r="E114" s="199">
        <f>E113+F113</f>
        <v>18</v>
      </c>
      <c r="F114" s="200"/>
      <c r="G114" s="22"/>
    </row>
  </sheetData>
  <mergeCells count="47">
    <mergeCell ref="A7:G7"/>
    <mergeCell ref="A9:A10"/>
    <mergeCell ref="B9:B10"/>
    <mergeCell ref="C9:C10"/>
    <mergeCell ref="D9:D10"/>
    <mergeCell ref="E9:F9"/>
    <mergeCell ref="G9:G10"/>
    <mergeCell ref="C20:D20"/>
    <mergeCell ref="C21:D21"/>
    <mergeCell ref="E21:F21"/>
    <mergeCell ref="C32:D32"/>
    <mergeCell ref="C33:D33"/>
    <mergeCell ref="E33:F33"/>
    <mergeCell ref="C82:D82"/>
    <mergeCell ref="E82:F82"/>
    <mergeCell ref="C45:D45"/>
    <mergeCell ref="C46:D46"/>
    <mergeCell ref="E46:F46"/>
    <mergeCell ref="C57:D57"/>
    <mergeCell ref="C58:D58"/>
    <mergeCell ref="E58:F58"/>
    <mergeCell ref="G102:G103"/>
    <mergeCell ref="A97:D97"/>
    <mergeCell ref="A98:D98"/>
    <mergeCell ref="E98:F98"/>
    <mergeCell ref="C90:D90"/>
    <mergeCell ref="C91:D91"/>
    <mergeCell ref="E91:F91"/>
    <mergeCell ref="A92:A96"/>
    <mergeCell ref="C96:D96"/>
    <mergeCell ref="E96:F96"/>
    <mergeCell ref="B113:D113"/>
    <mergeCell ref="B114:D114"/>
    <mergeCell ref="E114:F114"/>
    <mergeCell ref="A11:A21"/>
    <mergeCell ref="A22:A33"/>
    <mergeCell ref="A34:A46"/>
    <mergeCell ref="A47:A58"/>
    <mergeCell ref="A71:A82"/>
    <mergeCell ref="B102:B103"/>
    <mergeCell ref="C102:C103"/>
    <mergeCell ref="D102:D103"/>
    <mergeCell ref="E102:F102"/>
    <mergeCell ref="C69:D69"/>
    <mergeCell ref="C70:D70"/>
    <mergeCell ref="E70:F70"/>
    <mergeCell ref="C81:D81"/>
  </mergeCells>
  <printOptions horizontalCentered="1"/>
  <pageMargins left="0.86499999999999999" right="0.25" top="0.5" bottom="0.5" header="0.3" footer="0.3"/>
  <pageSetup paperSize="9" scale="97" orientation="portrait" horizontalDpi="4294967293" verticalDpi="4294967293" r:id="rId1"/>
  <rowBreaks count="1" manualBreakCount="1">
    <brk id="58" max="6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29697" r:id="rId4">
          <objectPr defaultSize="0" autoPict="0" r:id="rId5">
            <anchor moveWithCells="1">
              <from>
                <xdr:col>1</xdr:col>
                <xdr:colOff>76200</xdr:colOff>
                <xdr:row>0</xdr:row>
                <xdr:rowOff>28575</xdr:rowOff>
              </from>
              <to>
                <xdr:col>3</xdr:col>
                <xdr:colOff>190500</xdr:colOff>
                <xdr:row>3</xdr:row>
                <xdr:rowOff>314325</xdr:rowOff>
              </to>
            </anchor>
          </objectPr>
        </oleObject>
      </mc:Choice>
      <mc:Fallback>
        <oleObject progId="Word.Picture.8" shapeId="296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"/>
  <sheetViews>
    <sheetView view="pageBreakPreview" topLeftCell="A100" zoomScale="191" zoomScaleNormal="155" zoomScaleSheetLayoutView="191" workbookViewId="0">
      <selection activeCell="D105" sqref="D105"/>
    </sheetView>
  </sheetViews>
  <sheetFormatPr defaultColWidth="9.7109375" defaultRowHeight="12.75"/>
  <cols>
    <col min="1" max="2" width="5.140625" style="2" customWidth="1"/>
    <col min="3" max="3" width="9.7109375" style="2"/>
    <col min="4" max="4" width="39" style="2" customWidth="1"/>
    <col min="5" max="6" width="4.28515625" style="2" customWidth="1"/>
    <col min="7" max="7" width="22.7109375" style="2" bestFit="1" customWidth="1"/>
    <col min="8" max="16384" width="9.7109375" style="2"/>
  </cols>
  <sheetData>
    <row r="1" spans="1:7" s="7" customFormat="1" ht="18.75">
      <c r="A1" s="6"/>
      <c r="B1" s="6"/>
      <c r="C1" s="6"/>
      <c r="D1" s="6"/>
      <c r="E1" s="6"/>
      <c r="F1" s="6"/>
      <c r="G1" s="6"/>
    </row>
    <row r="2" spans="1:7" s="7" customFormat="1" ht="17.25" customHeight="1">
      <c r="A2" s="8"/>
      <c r="B2" s="8"/>
      <c r="C2" s="8"/>
      <c r="D2" s="8"/>
      <c r="E2" s="8"/>
      <c r="F2" s="8"/>
      <c r="G2" s="8"/>
    </row>
    <row r="3" spans="1:7" s="7" customFormat="1" ht="17.25" customHeight="1">
      <c r="A3" s="8"/>
      <c r="B3" s="8"/>
      <c r="C3" s="8"/>
      <c r="D3" s="8"/>
      <c r="E3" s="8"/>
      <c r="F3" s="8"/>
      <c r="G3" s="8"/>
    </row>
    <row r="4" spans="1:7" s="7" customFormat="1" ht="25.5" customHeight="1">
      <c r="A4" s="9"/>
      <c r="B4" s="9"/>
      <c r="C4" s="9"/>
      <c r="D4" s="9"/>
      <c r="E4" s="9"/>
      <c r="F4" s="9"/>
      <c r="G4" s="9"/>
    </row>
    <row r="5" spans="1:7" s="7" customFormat="1" ht="21.75" customHeight="1" thickBot="1">
      <c r="A5" s="10"/>
      <c r="B5" s="10"/>
      <c r="C5" s="10"/>
      <c r="D5" s="10"/>
      <c r="E5" s="10"/>
      <c r="F5" s="10"/>
      <c r="G5" s="10"/>
    </row>
    <row r="6" spans="1:7" ht="8.25" customHeight="1" thickTop="1">
      <c r="A6" s="1"/>
      <c r="B6" s="1"/>
      <c r="C6" s="1"/>
      <c r="D6" s="1"/>
      <c r="E6" s="1"/>
      <c r="F6" s="1"/>
      <c r="G6" s="1"/>
    </row>
    <row r="7" spans="1:7" ht="20.25">
      <c r="A7" s="231" t="s">
        <v>136</v>
      </c>
      <c r="B7" s="231"/>
      <c r="C7" s="231"/>
      <c r="D7" s="231"/>
      <c r="E7" s="231"/>
      <c r="F7" s="231"/>
      <c r="G7" s="231"/>
    </row>
    <row r="8" spans="1:7" ht="13.5" thickBot="1">
      <c r="A8" s="1"/>
      <c r="B8" s="1"/>
      <c r="C8" s="1"/>
      <c r="D8" s="1"/>
      <c r="E8" s="1"/>
      <c r="F8" s="1"/>
      <c r="G8" s="43" t="s">
        <v>308</v>
      </c>
    </row>
    <row r="9" spans="1:7" ht="13.5" thickTop="1">
      <c r="A9" s="232" t="s">
        <v>3</v>
      </c>
      <c r="B9" s="234" t="s">
        <v>102</v>
      </c>
      <c r="C9" s="234" t="s">
        <v>0</v>
      </c>
      <c r="D9" s="234" t="s">
        <v>1</v>
      </c>
      <c r="E9" s="236" t="s">
        <v>2</v>
      </c>
      <c r="F9" s="237"/>
      <c r="G9" s="238" t="s">
        <v>60</v>
      </c>
    </row>
    <row r="10" spans="1:7" ht="13.5" thickBot="1">
      <c r="A10" s="233"/>
      <c r="B10" s="235"/>
      <c r="C10" s="235"/>
      <c r="D10" s="235"/>
      <c r="E10" s="39" t="s">
        <v>77</v>
      </c>
      <c r="F10" s="40" t="s">
        <v>78</v>
      </c>
      <c r="G10" s="239"/>
    </row>
    <row r="11" spans="1:7" ht="13.5" thickTop="1">
      <c r="A11" s="201" t="s">
        <v>112</v>
      </c>
      <c r="B11" s="44">
        <v>1</v>
      </c>
      <c r="C11" s="72" t="s">
        <v>153</v>
      </c>
      <c r="D11" s="45" t="s">
        <v>68</v>
      </c>
      <c r="E11" s="46">
        <v>2</v>
      </c>
      <c r="F11" s="46">
        <v>0</v>
      </c>
      <c r="G11" s="38"/>
    </row>
    <row r="12" spans="1:7">
      <c r="A12" s="202"/>
      <c r="B12" s="47">
        <f>B11+1</f>
        <v>2</v>
      </c>
      <c r="C12" s="73" t="s">
        <v>253</v>
      </c>
      <c r="D12" s="49" t="s">
        <v>81</v>
      </c>
      <c r="E12" s="50">
        <v>2</v>
      </c>
      <c r="F12" s="50">
        <v>0</v>
      </c>
      <c r="G12" s="36"/>
    </row>
    <row r="13" spans="1:7">
      <c r="A13" s="202"/>
      <c r="B13" s="47">
        <f t="shared" ref="B13:B19" si="0">B12+1</f>
        <v>3</v>
      </c>
      <c r="C13" s="73" t="s">
        <v>254</v>
      </c>
      <c r="D13" s="49" t="s">
        <v>23</v>
      </c>
      <c r="E13" s="50">
        <v>3</v>
      </c>
      <c r="F13" s="50">
        <v>0</v>
      </c>
      <c r="G13" s="33"/>
    </row>
    <row r="14" spans="1:7">
      <c r="A14" s="202"/>
      <c r="B14" s="47">
        <f t="shared" si="0"/>
        <v>4</v>
      </c>
      <c r="C14" s="73" t="s">
        <v>255</v>
      </c>
      <c r="D14" s="49" t="s">
        <v>24</v>
      </c>
      <c r="E14" s="50">
        <v>2</v>
      </c>
      <c r="F14" s="50">
        <v>0</v>
      </c>
      <c r="G14" s="36"/>
    </row>
    <row r="15" spans="1:7">
      <c r="A15" s="202"/>
      <c r="B15" s="47">
        <f t="shared" si="0"/>
        <v>5</v>
      </c>
      <c r="C15" s="73" t="s">
        <v>256</v>
      </c>
      <c r="D15" s="49" t="s">
        <v>69</v>
      </c>
      <c r="E15" s="50">
        <v>2</v>
      </c>
      <c r="F15" s="50">
        <v>0</v>
      </c>
      <c r="G15" s="36"/>
    </row>
    <row r="16" spans="1:7">
      <c r="A16" s="202"/>
      <c r="B16" s="47">
        <f t="shared" si="0"/>
        <v>6</v>
      </c>
      <c r="C16" s="73" t="s">
        <v>257</v>
      </c>
      <c r="D16" s="49" t="s">
        <v>70</v>
      </c>
      <c r="E16" s="50">
        <v>0</v>
      </c>
      <c r="F16" s="50">
        <v>2</v>
      </c>
      <c r="G16" s="36"/>
    </row>
    <row r="17" spans="1:9">
      <c r="A17" s="202"/>
      <c r="B17" s="47">
        <f t="shared" si="0"/>
        <v>7</v>
      </c>
      <c r="C17" s="73" t="s">
        <v>267</v>
      </c>
      <c r="D17" s="49" t="s">
        <v>71</v>
      </c>
      <c r="E17" s="50">
        <v>3</v>
      </c>
      <c r="F17" s="50">
        <v>0</v>
      </c>
      <c r="G17" s="36"/>
    </row>
    <row r="18" spans="1:9">
      <c r="A18" s="202"/>
      <c r="B18" s="47">
        <f t="shared" si="0"/>
        <v>8</v>
      </c>
      <c r="C18" s="73" t="s">
        <v>258</v>
      </c>
      <c r="D18" s="49" t="s">
        <v>72</v>
      </c>
      <c r="E18" s="50">
        <v>2</v>
      </c>
      <c r="F18" s="50">
        <v>0</v>
      </c>
      <c r="G18" s="36"/>
    </row>
    <row r="19" spans="1:9">
      <c r="A19" s="202"/>
      <c r="B19" s="47">
        <f t="shared" si="0"/>
        <v>9</v>
      </c>
      <c r="C19" s="73" t="s">
        <v>165</v>
      </c>
      <c r="D19" s="51" t="s">
        <v>174</v>
      </c>
      <c r="E19" s="52">
        <v>2</v>
      </c>
      <c r="F19" s="52">
        <v>0</v>
      </c>
      <c r="G19" s="37"/>
    </row>
    <row r="20" spans="1:9">
      <c r="A20" s="202"/>
      <c r="B20" s="53"/>
      <c r="C20" s="213" t="s">
        <v>107</v>
      </c>
      <c r="D20" s="214"/>
      <c r="E20" s="54">
        <f>SUM(E11:E19)</f>
        <v>18</v>
      </c>
      <c r="F20" s="54">
        <f>SUM(F11:F19)</f>
        <v>2</v>
      </c>
      <c r="G20" s="15"/>
    </row>
    <row r="21" spans="1:9">
      <c r="A21" s="203"/>
      <c r="B21" s="53"/>
      <c r="C21" s="215" t="s">
        <v>108</v>
      </c>
      <c r="D21" s="216"/>
      <c r="E21" s="217">
        <f>E20+F20</f>
        <v>20</v>
      </c>
      <c r="F21" s="218"/>
      <c r="G21" s="15"/>
    </row>
    <row r="22" spans="1:9">
      <c r="A22" s="204" t="s">
        <v>113</v>
      </c>
      <c r="B22" s="55">
        <v>1</v>
      </c>
      <c r="C22" s="56" t="s">
        <v>260</v>
      </c>
      <c r="D22" s="57" t="s">
        <v>73</v>
      </c>
      <c r="E22" s="58">
        <v>0</v>
      </c>
      <c r="F22" s="58">
        <v>2</v>
      </c>
      <c r="G22" s="35"/>
    </row>
    <row r="23" spans="1:9">
      <c r="A23" s="202"/>
      <c r="B23" s="47">
        <f>B22+1</f>
        <v>2</v>
      </c>
      <c r="C23" s="48" t="s">
        <v>261</v>
      </c>
      <c r="D23" s="49" t="s">
        <v>4</v>
      </c>
      <c r="E23" s="50">
        <v>2</v>
      </c>
      <c r="F23" s="50">
        <v>0</v>
      </c>
      <c r="G23" s="36"/>
    </row>
    <row r="24" spans="1:9">
      <c r="A24" s="202"/>
      <c r="B24" s="47">
        <f t="shared" ref="B24:B31" si="1">B23+1</f>
        <v>3</v>
      </c>
      <c r="C24" s="48" t="s">
        <v>167</v>
      </c>
      <c r="D24" s="49" t="s">
        <v>74</v>
      </c>
      <c r="E24" s="50">
        <v>2</v>
      </c>
      <c r="F24" s="50">
        <v>0</v>
      </c>
      <c r="G24" s="36"/>
    </row>
    <row r="25" spans="1:9">
      <c r="A25" s="202"/>
      <c r="B25" s="47">
        <f t="shared" si="1"/>
        <v>4</v>
      </c>
      <c r="C25" s="48" t="s">
        <v>259</v>
      </c>
      <c r="D25" s="49" t="s">
        <v>75</v>
      </c>
      <c r="E25" s="50">
        <v>1</v>
      </c>
      <c r="F25" s="50">
        <v>1</v>
      </c>
      <c r="G25" s="36"/>
    </row>
    <row r="26" spans="1:9">
      <c r="A26" s="202"/>
      <c r="B26" s="47">
        <f t="shared" si="1"/>
        <v>5</v>
      </c>
      <c r="C26" s="48" t="s">
        <v>173</v>
      </c>
      <c r="D26" s="59" t="s">
        <v>6</v>
      </c>
      <c r="E26" s="50">
        <v>2</v>
      </c>
      <c r="F26" s="50">
        <v>0</v>
      </c>
      <c r="G26" s="36"/>
    </row>
    <row r="27" spans="1:9">
      <c r="A27" s="202"/>
      <c r="B27" s="47">
        <f t="shared" si="1"/>
        <v>6</v>
      </c>
      <c r="C27" s="48" t="s">
        <v>263</v>
      </c>
      <c r="D27" s="49" t="s">
        <v>307</v>
      </c>
      <c r="E27" s="50">
        <v>3</v>
      </c>
      <c r="F27" s="50">
        <v>0</v>
      </c>
      <c r="G27" s="36"/>
    </row>
    <row r="28" spans="1:9">
      <c r="A28" s="202"/>
      <c r="B28" s="47">
        <f t="shared" si="1"/>
        <v>7</v>
      </c>
      <c r="C28" s="48" t="s">
        <v>177</v>
      </c>
      <c r="D28" s="59" t="s">
        <v>8</v>
      </c>
      <c r="E28" s="50">
        <v>2</v>
      </c>
      <c r="F28" s="50">
        <v>0</v>
      </c>
      <c r="G28" s="36"/>
    </row>
    <row r="29" spans="1:9">
      <c r="A29" s="202"/>
      <c r="B29" s="47">
        <f t="shared" si="1"/>
        <v>8</v>
      </c>
      <c r="C29" s="48" t="s">
        <v>264</v>
      </c>
      <c r="D29" s="59" t="s">
        <v>25</v>
      </c>
      <c r="E29" s="50">
        <v>0</v>
      </c>
      <c r="F29" s="50">
        <v>2</v>
      </c>
      <c r="G29" s="36"/>
      <c r="I29" s="59"/>
    </row>
    <row r="30" spans="1:9">
      <c r="A30" s="202"/>
      <c r="B30" s="47">
        <f t="shared" si="1"/>
        <v>9</v>
      </c>
      <c r="C30" s="48" t="s">
        <v>265</v>
      </c>
      <c r="D30" s="59" t="s">
        <v>80</v>
      </c>
      <c r="E30" s="50">
        <v>2</v>
      </c>
      <c r="F30" s="50">
        <v>0</v>
      </c>
      <c r="G30" s="36"/>
    </row>
    <row r="31" spans="1:9">
      <c r="A31" s="202"/>
      <c r="B31" s="47">
        <f t="shared" si="1"/>
        <v>10</v>
      </c>
      <c r="C31" s="48" t="s">
        <v>266</v>
      </c>
      <c r="D31" s="60" t="s">
        <v>9</v>
      </c>
      <c r="E31" s="52">
        <v>1</v>
      </c>
      <c r="F31" s="52">
        <v>0</v>
      </c>
      <c r="G31" s="37"/>
    </row>
    <row r="32" spans="1:9">
      <c r="A32" s="202"/>
      <c r="B32" s="53"/>
      <c r="C32" s="213" t="s">
        <v>107</v>
      </c>
      <c r="D32" s="214"/>
      <c r="E32" s="54">
        <f>SUM(E22:E31)</f>
        <v>15</v>
      </c>
      <c r="F32" s="54">
        <f>SUM(F22:F31)</f>
        <v>5</v>
      </c>
      <c r="G32" s="15"/>
    </row>
    <row r="33" spans="1:7">
      <c r="A33" s="205"/>
      <c r="B33" s="53"/>
      <c r="C33" s="215" t="s">
        <v>111</v>
      </c>
      <c r="D33" s="216"/>
      <c r="E33" s="217">
        <f>E32+F32</f>
        <v>20</v>
      </c>
      <c r="F33" s="218"/>
      <c r="G33" s="16"/>
    </row>
    <row r="34" spans="1:7">
      <c r="A34" s="206" t="s">
        <v>114</v>
      </c>
      <c r="B34" s="55">
        <f t="shared" ref="B34" si="2">B33+1</f>
        <v>1</v>
      </c>
      <c r="C34" s="48" t="s">
        <v>262</v>
      </c>
      <c r="D34" s="61" t="s">
        <v>82</v>
      </c>
      <c r="E34" s="58">
        <v>2</v>
      </c>
      <c r="F34" s="58">
        <v>0</v>
      </c>
      <c r="G34" s="36"/>
    </row>
    <row r="35" spans="1:7">
      <c r="A35" s="202"/>
      <c r="B35" s="47">
        <f>B34+1</f>
        <v>2</v>
      </c>
      <c r="C35" s="48" t="s">
        <v>182</v>
      </c>
      <c r="D35" s="62" t="s">
        <v>79</v>
      </c>
      <c r="E35" s="50">
        <v>2</v>
      </c>
      <c r="F35" s="50">
        <v>0</v>
      </c>
      <c r="G35" s="36"/>
    </row>
    <row r="36" spans="1:7">
      <c r="A36" s="202"/>
      <c r="B36" s="47">
        <f t="shared" ref="B36:B44" si="3">B35+1</f>
        <v>3</v>
      </c>
      <c r="C36" s="48" t="s">
        <v>183</v>
      </c>
      <c r="D36" s="49" t="s">
        <v>76</v>
      </c>
      <c r="E36" s="50">
        <v>2</v>
      </c>
      <c r="F36" s="50">
        <v>0</v>
      </c>
      <c r="G36" s="36"/>
    </row>
    <row r="37" spans="1:7">
      <c r="A37" s="202"/>
      <c r="B37" s="47">
        <f t="shared" si="3"/>
        <v>4</v>
      </c>
      <c r="C37" s="48" t="s">
        <v>185</v>
      </c>
      <c r="D37" s="59" t="s">
        <v>11</v>
      </c>
      <c r="E37" s="50">
        <v>2</v>
      </c>
      <c r="F37" s="50">
        <v>0</v>
      </c>
      <c r="G37" s="36"/>
    </row>
    <row r="38" spans="1:7">
      <c r="A38" s="202"/>
      <c r="B38" s="47">
        <f t="shared" si="3"/>
        <v>5</v>
      </c>
      <c r="C38" s="48" t="s">
        <v>186</v>
      </c>
      <c r="D38" s="59" t="s">
        <v>12</v>
      </c>
      <c r="E38" s="50">
        <v>2</v>
      </c>
      <c r="F38" s="50">
        <v>0</v>
      </c>
      <c r="G38" s="36"/>
    </row>
    <row r="39" spans="1:7">
      <c r="A39" s="202"/>
      <c r="B39" s="47">
        <f t="shared" si="3"/>
        <v>6</v>
      </c>
      <c r="C39" s="48" t="s">
        <v>188</v>
      </c>
      <c r="D39" s="62" t="s">
        <v>7</v>
      </c>
      <c r="E39" s="50">
        <v>2</v>
      </c>
      <c r="F39" s="50">
        <v>0</v>
      </c>
      <c r="G39" s="33"/>
    </row>
    <row r="40" spans="1:7">
      <c r="A40" s="202"/>
      <c r="B40" s="47">
        <f t="shared" si="3"/>
        <v>7</v>
      </c>
      <c r="C40" s="48" t="s">
        <v>189</v>
      </c>
      <c r="D40" s="59" t="s">
        <v>5</v>
      </c>
      <c r="E40" s="50">
        <v>2</v>
      </c>
      <c r="F40" s="50">
        <v>0</v>
      </c>
      <c r="G40" s="36"/>
    </row>
    <row r="41" spans="1:7">
      <c r="A41" s="202"/>
      <c r="B41" s="47">
        <f t="shared" si="3"/>
        <v>8</v>
      </c>
      <c r="C41" s="48" t="s">
        <v>190</v>
      </c>
      <c r="D41" s="59" t="s">
        <v>61</v>
      </c>
      <c r="E41" s="50">
        <v>2</v>
      </c>
      <c r="F41" s="50">
        <v>0</v>
      </c>
      <c r="G41" s="33"/>
    </row>
    <row r="42" spans="1:7">
      <c r="A42" s="202"/>
      <c r="B42" s="47">
        <f t="shared" si="3"/>
        <v>9</v>
      </c>
      <c r="C42" s="48" t="s">
        <v>191</v>
      </c>
      <c r="D42" s="62" t="s">
        <v>27</v>
      </c>
      <c r="E42" s="50">
        <v>2</v>
      </c>
      <c r="F42" s="50">
        <v>0</v>
      </c>
      <c r="G42" s="37"/>
    </row>
    <row r="43" spans="1:7">
      <c r="A43" s="202"/>
      <c r="B43" s="47">
        <f t="shared" si="3"/>
        <v>10</v>
      </c>
      <c r="C43" s="48" t="s">
        <v>269</v>
      </c>
      <c r="D43" s="62" t="s">
        <v>29</v>
      </c>
      <c r="E43" s="50">
        <v>0</v>
      </c>
      <c r="F43" s="50">
        <v>1</v>
      </c>
      <c r="G43" s="36"/>
    </row>
    <row r="44" spans="1:7">
      <c r="A44" s="202"/>
      <c r="B44" s="47">
        <f t="shared" si="3"/>
        <v>11</v>
      </c>
      <c r="C44" s="48" t="s">
        <v>268</v>
      </c>
      <c r="D44" s="59" t="s">
        <v>15</v>
      </c>
      <c r="E44" s="50">
        <v>1</v>
      </c>
      <c r="F44" s="50">
        <v>0</v>
      </c>
      <c r="G44" s="17"/>
    </row>
    <row r="45" spans="1:7">
      <c r="A45" s="202"/>
      <c r="B45" s="53"/>
      <c r="C45" s="213" t="s">
        <v>107</v>
      </c>
      <c r="D45" s="214"/>
      <c r="E45" s="54">
        <f>SUM(E34:E44)</f>
        <v>19</v>
      </c>
      <c r="F45" s="54">
        <f>SUM(F34:F44)</f>
        <v>1</v>
      </c>
      <c r="G45" s="15"/>
    </row>
    <row r="46" spans="1:7">
      <c r="A46" s="205"/>
      <c r="B46" s="53"/>
      <c r="C46" s="215" t="s">
        <v>125</v>
      </c>
      <c r="D46" s="216"/>
      <c r="E46" s="217">
        <f>E45+F45</f>
        <v>20</v>
      </c>
      <c r="F46" s="218"/>
      <c r="G46" s="15"/>
    </row>
    <row r="47" spans="1:7" ht="13.5" customHeight="1">
      <c r="A47" s="206" t="s">
        <v>115</v>
      </c>
      <c r="B47" s="47">
        <v>1</v>
      </c>
      <c r="C47" s="48" t="s">
        <v>193</v>
      </c>
      <c r="D47" s="59" t="s">
        <v>10</v>
      </c>
      <c r="E47" s="50">
        <v>2</v>
      </c>
      <c r="F47" s="50">
        <v>0</v>
      </c>
      <c r="G47" s="33"/>
    </row>
    <row r="48" spans="1:7">
      <c r="A48" s="202"/>
      <c r="B48" s="47">
        <f>B47+1</f>
        <v>2</v>
      </c>
      <c r="C48" s="48" t="s">
        <v>194</v>
      </c>
      <c r="D48" s="59" t="s">
        <v>84</v>
      </c>
      <c r="E48" s="50">
        <v>2</v>
      </c>
      <c r="F48" s="50">
        <v>0</v>
      </c>
      <c r="G48" s="36"/>
    </row>
    <row r="49" spans="1:9">
      <c r="A49" s="202"/>
      <c r="B49" s="47">
        <f t="shared" ref="B49:B56" si="4">B48+1</f>
        <v>3</v>
      </c>
      <c r="C49" s="48" t="s">
        <v>196</v>
      </c>
      <c r="D49" s="59" t="s">
        <v>90</v>
      </c>
      <c r="E49" s="50">
        <v>2</v>
      </c>
      <c r="F49" s="50">
        <v>0</v>
      </c>
      <c r="G49" s="36"/>
    </row>
    <row r="50" spans="1:9">
      <c r="A50" s="202"/>
      <c r="B50" s="47">
        <f t="shared" si="4"/>
        <v>4</v>
      </c>
      <c r="C50" s="48" t="s">
        <v>197</v>
      </c>
      <c r="D50" s="59" t="s">
        <v>26</v>
      </c>
      <c r="E50" s="50">
        <v>2</v>
      </c>
      <c r="F50" s="50">
        <v>0</v>
      </c>
      <c r="G50" s="36"/>
    </row>
    <row r="51" spans="1:9">
      <c r="A51" s="202"/>
      <c r="B51" s="47">
        <f t="shared" si="4"/>
        <v>5</v>
      </c>
      <c r="C51" s="48" t="s">
        <v>198</v>
      </c>
      <c r="D51" s="59" t="s">
        <v>28</v>
      </c>
      <c r="E51" s="50">
        <v>2</v>
      </c>
      <c r="F51" s="50">
        <v>0</v>
      </c>
      <c r="G51" s="36"/>
    </row>
    <row r="52" spans="1:9">
      <c r="A52" s="202"/>
      <c r="B52" s="47">
        <f t="shared" si="4"/>
        <v>6</v>
      </c>
      <c r="C52" s="48" t="s">
        <v>200</v>
      </c>
      <c r="D52" s="59" t="s">
        <v>83</v>
      </c>
      <c r="E52" s="50">
        <v>2</v>
      </c>
      <c r="F52" s="50">
        <v>0</v>
      </c>
      <c r="G52" s="36"/>
    </row>
    <row r="53" spans="1:9">
      <c r="A53" s="202"/>
      <c r="B53" s="47">
        <f t="shared" si="4"/>
        <v>7</v>
      </c>
      <c r="C53" s="48" t="s">
        <v>202</v>
      </c>
      <c r="D53" s="59" t="s">
        <v>91</v>
      </c>
      <c r="E53" s="50">
        <v>2</v>
      </c>
      <c r="F53" s="50">
        <v>0</v>
      </c>
      <c r="G53" s="32"/>
    </row>
    <row r="54" spans="1:9">
      <c r="A54" s="202"/>
      <c r="B54" s="47">
        <f t="shared" si="4"/>
        <v>8</v>
      </c>
      <c r="C54" s="48" t="s">
        <v>203</v>
      </c>
      <c r="D54" s="59" t="s">
        <v>13</v>
      </c>
      <c r="E54" s="50">
        <v>2</v>
      </c>
      <c r="F54" s="50">
        <v>0</v>
      </c>
      <c r="G54" s="33"/>
    </row>
    <row r="55" spans="1:9">
      <c r="A55" s="202"/>
      <c r="B55" s="47">
        <f t="shared" si="4"/>
        <v>9</v>
      </c>
      <c r="C55" s="48" t="s">
        <v>205</v>
      </c>
      <c r="D55" s="59" t="s">
        <v>67</v>
      </c>
      <c r="E55" s="50">
        <v>0</v>
      </c>
      <c r="F55" s="50">
        <v>2</v>
      </c>
      <c r="G55" s="33"/>
    </row>
    <row r="56" spans="1:9">
      <c r="A56" s="202"/>
      <c r="B56" s="47">
        <f t="shared" si="4"/>
        <v>10</v>
      </c>
      <c r="C56" s="48" t="s">
        <v>270</v>
      </c>
      <c r="D56" s="62" t="s">
        <v>131</v>
      </c>
      <c r="E56" s="50">
        <v>1</v>
      </c>
      <c r="F56" s="50">
        <v>0</v>
      </c>
      <c r="G56" s="36"/>
      <c r="I56" s="59"/>
    </row>
    <row r="57" spans="1:9">
      <c r="A57" s="202"/>
      <c r="B57" s="53"/>
      <c r="C57" s="213" t="s">
        <v>107</v>
      </c>
      <c r="D57" s="214"/>
      <c r="E57" s="54">
        <f>SUM(E47:E56)</f>
        <v>17</v>
      </c>
      <c r="F57" s="54">
        <f>SUM(F47:F56)</f>
        <v>2</v>
      </c>
      <c r="G57" s="15"/>
    </row>
    <row r="58" spans="1:9">
      <c r="A58" s="205"/>
      <c r="B58" s="53"/>
      <c r="C58" s="215" t="s">
        <v>124</v>
      </c>
      <c r="D58" s="216"/>
      <c r="E58" s="217">
        <f>E57+F57</f>
        <v>19</v>
      </c>
      <c r="F58" s="218"/>
      <c r="G58" s="15"/>
    </row>
    <row r="59" spans="1:9">
      <c r="A59" s="157" t="s">
        <v>116</v>
      </c>
      <c r="B59" s="47">
        <v>1</v>
      </c>
      <c r="C59" s="48" t="s">
        <v>213</v>
      </c>
      <c r="D59" s="59" t="s">
        <v>32</v>
      </c>
      <c r="E59" s="50">
        <v>0</v>
      </c>
      <c r="F59" s="50">
        <v>2</v>
      </c>
      <c r="G59" s="32"/>
    </row>
    <row r="60" spans="1:9">
      <c r="A60" s="77"/>
      <c r="B60" s="47">
        <f>B59+1</f>
        <v>2</v>
      </c>
      <c r="C60" s="48" t="s">
        <v>214</v>
      </c>
      <c r="D60" s="59" t="s">
        <v>94</v>
      </c>
      <c r="E60" s="50">
        <v>0</v>
      </c>
      <c r="F60" s="50">
        <v>2</v>
      </c>
      <c r="G60" s="36"/>
    </row>
    <row r="61" spans="1:9">
      <c r="A61" s="77"/>
      <c r="B61" s="47">
        <f t="shared" ref="B61:B65" si="5">B60+1</f>
        <v>3</v>
      </c>
      <c r="C61" s="48" t="s">
        <v>216</v>
      </c>
      <c r="D61" s="59" t="s">
        <v>85</v>
      </c>
      <c r="E61" s="50">
        <v>2</v>
      </c>
      <c r="F61" s="50">
        <v>0</v>
      </c>
      <c r="G61" s="36"/>
    </row>
    <row r="62" spans="1:9">
      <c r="A62" s="77"/>
      <c r="B62" s="47">
        <f t="shared" si="5"/>
        <v>4</v>
      </c>
      <c r="C62" s="48" t="s">
        <v>218</v>
      </c>
      <c r="D62" s="59" t="s">
        <v>92</v>
      </c>
      <c r="E62" s="50">
        <v>2</v>
      </c>
      <c r="F62" s="50">
        <v>0</v>
      </c>
      <c r="G62" s="32"/>
    </row>
    <row r="63" spans="1:9">
      <c r="A63" s="77"/>
      <c r="B63" s="47">
        <f t="shared" si="5"/>
        <v>5</v>
      </c>
      <c r="C63" s="48" t="s">
        <v>220</v>
      </c>
      <c r="D63" s="59" t="s">
        <v>62</v>
      </c>
      <c r="E63" s="50">
        <v>2</v>
      </c>
      <c r="F63" s="50">
        <v>0</v>
      </c>
      <c r="G63" s="36"/>
    </row>
    <row r="64" spans="1:9">
      <c r="A64" s="77"/>
      <c r="B64" s="47">
        <f t="shared" si="5"/>
        <v>6</v>
      </c>
      <c r="C64" s="48" t="s">
        <v>222</v>
      </c>
      <c r="D64" s="59" t="s">
        <v>65</v>
      </c>
      <c r="E64" s="50">
        <v>2</v>
      </c>
      <c r="F64" s="50">
        <v>0</v>
      </c>
      <c r="G64" s="33"/>
    </row>
    <row r="65" spans="1:7">
      <c r="A65" s="77"/>
      <c r="B65" s="47">
        <f t="shared" si="5"/>
        <v>7</v>
      </c>
      <c r="C65" s="48" t="s">
        <v>271</v>
      </c>
      <c r="D65" s="59" t="s">
        <v>88</v>
      </c>
      <c r="E65" s="50">
        <v>0</v>
      </c>
      <c r="F65" s="50">
        <v>2</v>
      </c>
      <c r="G65" s="32"/>
    </row>
    <row r="66" spans="1:7">
      <c r="A66" s="77"/>
      <c r="B66" s="47">
        <f>B67+1</f>
        <v>9</v>
      </c>
      <c r="C66" s="48" t="s">
        <v>285</v>
      </c>
      <c r="D66" s="62" t="s">
        <v>30</v>
      </c>
      <c r="E66" s="50">
        <v>1</v>
      </c>
      <c r="F66" s="50">
        <v>0</v>
      </c>
      <c r="G66" s="32"/>
    </row>
    <row r="67" spans="1:7">
      <c r="A67" s="77"/>
      <c r="B67" s="79">
        <f>B65+1</f>
        <v>8</v>
      </c>
      <c r="C67" s="85" t="s">
        <v>287</v>
      </c>
      <c r="D67" s="86" t="s">
        <v>101</v>
      </c>
      <c r="E67" s="82">
        <v>2</v>
      </c>
      <c r="F67" s="82">
        <v>0</v>
      </c>
      <c r="G67" s="32"/>
    </row>
    <row r="68" spans="1:7">
      <c r="A68" s="77"/>
      <c r="B68" s="47">
        <f>B66+1</f>
        <v>10</v>
      </c>
      <c r="C68" s="73" t="str">
        <f>Transportasi!C68</f>
        <v>TSP X5X</v>
      </c>
      <c r="D68" s="59" t="s">
        <v>142</v>
      </c>
      <c r="E68" s="50">
        <v>0</v>
      </c>
      <c r="F68" s="50">
        <v>2</v>
      </c>
      <c r="G68" s="32" t="s">
        <v>132</v>
      </c>
    </row>
    <row r="69" spans="1:7">
      <c r="A69" s="77"/>
      <c r="B69" s="53"/>
      <c r="C69" s="213" t="s">
        <v>107</v>
      </c>
      <c r="D69" s="214"/>
      <c r="E69" s="54">
        <f>SUM(E59:E68)</f>
        <v>11</v>
      </c>
      <c r="F69" s="54">
        <f>SUM(F59:F68)</f>
        <v>8</v>
      </c>
      <c r="G69" s="15"/>
    </row>
    <row r="70" spans="1:7">
      <c r="A70" s="158"/>
      <c r="B70" s="53"/>
      <c r="C70" s="215" t="s">
        <v>123</v>
      </c>
      <c r="D70" s="216"/>
      <c r="E70" s="217">
        <f>E69+F69</f>
        <v>19</v>
      </c>
      <c r="F70" s="218"/>
      <c r="G70" s="15"/>
    </row>
    <row r="71" spans="1:7">
      <c r="A71" s="204" t="s">
        <v>117</v>
      </c>
      <c r="B71" s="47">
        <v>1</v>
      </c>
      <c r="C71" s="48" t="s">
        <v>226</v>
      </c>
      <c r="D71" s="59" t="s">
        <v>58</v>
      </c>
      <c r="E71" s="50">
        <v>0</v>
      </c>
      <c r="F71" s="50">
        <v>2</v>
      </c>
      <c r="G71" s="30"/>
    </row>
    <row r="72" spans="1:7">
      <c r="A72" s="202"/>
      <c r="B72" s="47">
        <f>B71+1</f>
        <v>2</v>
      </c>
      <c r="C72" s="48" t="s">
        <v>228</v>
      </c>
      <c r="D72" s="59" t="s">
        <v>66</v>
      </c>
      <c r="E72" s="50">
        <v>2</v>
      </c>
      <c r="F72" s="50">
        <v>0</v>
      </c>
      <c r="G72" s="33"/>
    </row>
    <row r="73" spans="1:7">
      <c r="A73" s="202"/>
      <c r="B73" s="47">
        <f t="shared" ref="B73:B77" si="6">B72+1</f>
        <v>3</v>
      </c>
      <c r="C73" s="48" t="s">
        <v>230</v>
      </c>
      <c r="D73" s="59" t="s">
        <v>16</v>
      </c>
      <c r="E73" s="50">
        <v>2</v>
      </c>
      <c r="F73" s="50">
        <v>0</v>
      </c>
      <c r="G73" s="34"/>
    </row>
    <row r="74" spans="1:7">
      <c r="A74" s="202"/>
      <c r="B74" s="47">
        <f t="shared" si="6"/>
        <v>4</v>
      </c>
      <c r="C74" s="48" t="s">
        <v>231</v>
      </c>
      <c r="D74" s="59" t="s">
        <v>39</v>
      </c>
      <c r="E74" s="50">
        <v>0</v>
      </c>
      <c r="F74" s="50">
        <v>2</v>
      </c>
      <c r="G74" s="32"/>
    </row>
    <row r="75" spans="1:7">
      <c r="A75" s="202"/>
      <c r="B75" s="47">
        <f t="shared" si="6"/>
        <v>5</v>
      </c>
      <c r="C75" s="48" t="s">
        <v>232</v>
      </c>
      <c r="D75" s="59" t="s">
        <v>31</v>
      </c>
      <c r="E75" s="50">
        <v>0</v>
      </c>
      <c r="F75" s="50">
        <v>2</v>
      </c>
      <c r="G75" s="32"/>
    </row>
    <row r="76" spans="1:7">
      <c r="A76" s="202"/>
      <c r="B76" s="47">
        <f t="shared" si="6"/>
        <v>6</v>
      </c>
      <c r="C76" s="48" t="s">
        <v>272</v>
      </c>
      <c r="D76" s="59" t="s">
        <v>95</v>
      </c>
      <c r="E76" s="50">
        <v>2</v>
      </c>
      <c r="F76" s="50">
        <v>0</v>
      </c>
      <c r="G76" s="30"/>
    </row>
    <row r="77" spans="1:7">
      <c r="A77" s="202"/>
      <c r="B77" s="47">
        <f t="shared" si="6"/>
        <v>7</v>
      </c>
      <c r="C77" s="48" t="s">
        <v>273</v>
      </c>
      <c r="D77" s="59" t="s">
        <v>40</v>
      </c>
      <c r="E77" s="50">
        <v>0</v>
      </c>
      <c r="F77" s="50">
        <v>2</v>
      </c>
      <c r="G77" s="30"/>
    </row>
    <row r="78" spans="1:7">
      <c r="A78" s="202"/>
      <c r="B78" s="79">
        <f t="shared" ref="B78:B80" si="7">B77+1</f>
        <v>8</v>
      </c>
      <c r="C78" s="80" t="s">
        <v>47</v>
      </c>
      <c r="D78" s="81" t="s">
        <v>96</v>
      </c>
      <c r="E78" s="82">
        <v>2</v>
      </c>
      <c r="F78" s="82">
        <v>0</v>
      </c>
      <c r="G78" s="32"/>
    </row>
    <row r="79" spans="1:7">
      <c r="A79" s="202"/>
      <c r="B79" s="79">
        <f t="shared" si="7"/>
        <v>9</v>
      </c>
      <c r="C79" s="80" t="s">
        <v>48</v>
      </c>
      <c r="D79" s="81" t="s">
        <v>98</v>
      </c>
      <c r="E79" s="82">
        <v>0</v>
      </c>
      <c r="F79" s="82">
        <v>2</v>
      </c>
      <c r="G79" s="32"/>
    </row>
    <row r="80" spans="1:7">
      <c r="A80" s="202"/>
      <c r="B80" s="79">
        <f t="shared" si="7"/>
        <v>10</v>
      </c>
      <c r="C80" s="80" t="s">
        <v>49</v>
      </c>
      <c r="D80" s="81" t="s">
        <v>36</v>
      </c>
      <c r="E80" s="82">
        <v>0</v>
      </c>
      <c r="F80" s="82">
        <v>2</v>
      </c>
      <c r="G80" s="32"/>
    </row>
    <row r="81" spans="1:7">
      <c r="A81" s="202"/>
      <c r="B81" s="53"/>
      <c r="C81" s="213" t="s">
        <v>107</v>
      </c>
      <c r="D81" s="214"/>
      <c r="E81" s="54">
        <f>SUM(E71:E80)</f>
        <v>8</v>
      </c>
      <c r="F81" s="54">
        <f>SUM(F71:F80)</f>
        <v>12</v>
      </c>
      <c r="G81" s="15"/>
    </row>
    <row r="82" spans="1:7">
      <c r="A82" s="203"/>
      <c r="B82" s="53"/>
      <c r="C82" s="215" t="s">
        <v>122</v>
      </c>
      <c r="D82" s="216"/>
      <c r="E82" s="217">
        <f>E81+F81</f>
        <v>20</v>
      </c>
      <c r="F82" s="218"/>
      <c r="G82" s="14"/>
    </row>
    <row r="83" spans="1:7">
      <c r="A83" s="76" t="s">
        <v>118</v>
      </c>
      <c r="B83" s="55">
        <v>1</v>
      </c>
      <c r="C83" s="73" t="str">
        <f>Transportasi!C83</f>
        <v>TSI 173</v>
      </c>
      <c r="D83" s="59" t="s">
        <v>93</v>
      </c>
      <c r="E83" s="50">
        <v>2</v>
      </c>
      <c r="F83" s="50">
        <v>1</v>
      </c>
      <c r="G83" s="32"/>
    </row>
    <row r="84" spans="1:7">
      <c r="A84" s="77"/>
      <c r="B84" s="55">
        <f>B83+1</f>
        <v>2</v>
      </c>
      <c r="C84" s="73" t="str">
        <f>Transportasi!C84</f>
        <v>TSI 271</v>
      </c>
      <c r="D84" s="65" t="s">
        <v>97</v>
      </c>
      <c r="E84" s="58">
        <v>0</v>
      </c>
      <c r="F84" s="58">
        <v>1</v>
      </c>
      <c r="G84" s="32" t="s">
        <v>309</v>
      </c>
    </row>
    <row r="85" spans="1:7">
      <c r="A85" s="77"/>
      <c r="B85" s="55">
        <f>B84+1</f>
        <v>3</v>
      </c>
      <c r="C85" s="73" t="str">
        <f>Transportasi!C85</f>
        <v>TSI 372</v>
      </c>
      <c r="D85" s="65" t="s">
        <v>130</v>
      </c>
      <c r="E85" s="50">
        <v>2</v>
      </c>
      <c r="F85" s="66">
        <v>0</v>
      </c>
      <c r="G85" s="75"/>
    </row>
    <row r="86" spans="1:7">
      <c r="A86" s="77"/>
      <c r="B86" s="83">
        <f t="shared" ref="B86:B88" si="8">B85+1</f>
        <v>4</v>
      </c>
      <c r="C86" s="80" t="s">
        <v>143</v>
      </c>
      <c r="D86" s="81" t="s">
        <v>127</v>
      </c>
      <c r="E86" s="82">
        <v>0</v>
      </c>
      <c r="F86" s="82">
        <v>2</v>
      </c>
      <c r="G86" s="32"/>
    </row>
    <row r="87" spans="1:7">
      <c r="A87" s="77"/>
      <c r="B87" s="83">
        <f t="shared" si="8"/>
        <v>5</v>
      </c>
      <c r="C87" s="80" t="s">
        <v>144</v>
      </c>
      <c r="D87" s="81" t="s">
        <v>134</v>
      </c>
      <c r="E87" s="82">
        <v>0</v>
      </c>
      <c r="F87" s="82">
        <v>2</v>
      </c>
      <c r="G87" s="32"/>
    </row>
    <row r="88" spans="1:7">
      <c r="A88" s="77"/>
      <c r="B88" s="83">
        <f t="shared" si="8"/>
        <v>6</v>
      </c>
      <c r="C88" s="80" t="s">
        <v>286</v>
      </c>
      <c r="D88" s="87" t="s">
        <v>99</v>
      </c>
      <c r="E88" s="82">
        <v>2</v>
      </c>
      <c r="F88" s="82">
        <v>0</v>
      </c>
      <c r="G88" s="32"/>
    </row>
    <row r="89" spans="1:7">
      <c r="A89" s="77"/>
      <c r="B89" s="55">
        <f>B88+1</f>
        <v>7</v>
      </c>
      <c r="C89" s="73" t="str">
        <f>Transportasi!C89</f>
        <v>TSP X7X</v>
      </c>
      <c r="D89" s="65" t="s">
        <v>139</v>
      </c>
      <c r="E89" s="50">
        <v>0</v>
      </c>
      <c r="F89" s="66">
        <v>6</v>
      </c>
      <c r="G89" s="30" t="s">
        <v>138</v>
      </c>
    </row>
    <row r="90" spans="1:7">
      <c r="A90" s="77"/>
      <c r="B90" s="53"/>
      <c r="C90" s="213" t="s">
        <v>107</v>
      </c>
      <c r="D90" s="214"/>
      <c r="E90" s="54">
        <f>SUM(E83:E89)</f>
        <v>6</v>
      </c>
      <c r="F90" s="54">
        <f>SUM(F83:F89)</f>
        <v>12</v>
      </c>
      <c r="G90" s="15"/>
    </row>
    <row r="91" spans="1:7">
      <c r="A91" s="78"/>
      <c r="B91" s="53"/>
      <c r="C91" s="215" t="s">
        <v>121</v>
      </c>
      <c r="D91" s="216"/>
      <c r="E91" s="217">
        <f>E90+F90</f>
        <v>18</v>
      </c>
      <c r="F91" s="218"/>
      <c r="G91" s="15"/>
    </row>
    <row r="92" spans="1:7">
      <c r="A92" s="206" t="s">
        <v>119</v>
      </c>
      <c r="B92" s="63">
        <v>1</v>
      </c>
      <c r="C92" s="73" t="str">
        <f>Transportasi!C92</f>
        <v>TSI 183</v>
      </c>
      <c r="D92" s="67" t="s">
        <v>128</v>
      </c>
      <c r="E92" s="58">
        <v>0</v>
      </c>
      <c r="F92" s="58">
        <v>3</v>
      </c>
      <c r="G92" s="29"/>
    </row>
    <row r="93" spans="1:7">
      <c r="A93" s="202"/>
      <c r="B93" s="64">
        <f>B92+1</f>
        <v>2</v>
      </c>
      <c r="C93" s="73" t="str">
        <f>Transportasi!C93</f>
        <v>TSI 284</v>
      </c>
      <c r="D93" s="68" t="s">
        <v>106</v>
      </c>
      <c r="E93" s="50">
        <v>4</v>
      </c>
      <c r="F93" s="50">
        <v>0</v>
      </c>
      <c r="G93" s="30"/>
    </row>
    <row r="94" spans="1:7">
      <c r="A94" s="202"/>
      <c r="B94" s="64">
        <f>B93+1</f>
        <v>3</v>
      </c>
      <c r="C94" s="73" t="str">
        <f>Transportasi!C94</f>
        <v>TSP X8X</v>
      </c>
      <c r="D94" s="65" t="s">
        <v>139</v>
      </c>
      <c r="E94" s="52">
        <v>0</v>
      </c>
      <c r="F94" s="52">
        <v>2</v>
      </c>
      <c r="G94" s="31" t="s">
        <v>132</v>
      </c>
    </row>
    <row r="95" spans="1:7">
      <c r="A95" s="202"/>
      <c r="B95" s="53"/>
      <c r="C95" s="69"/>
      <c r="D95" s="70"/>
      <c r="E95" s="54">
        <f>SUM(E92:E94)</f>
        <v>4</v>
      </c>
      <c r="F95" s="54">
        <f>SUM(F92:F94)</f>
        <v>5</v>
      </c>
      <c r="G95" s="18"/>
    </row>
    <row r="96" spans="1:7">
      <c r="A96" s="203"/>
      <c r="B96" s="53"/>
      <c r="C96" s="215" t="s">
        <v>120</v>
      </c>
      <c r="D96" s="216"/>
      <c r="E96" s="229">
        <f>E95+F95</f>
        <v>9</v>
      </c>
      <c r="F96" s="230"/>
      <c r="G96" s="17"/>
    </row>
    <row r="97" spans="1:7" ht="13.5" thickBot="1">
      <c r="A97" s="221" t="s">
        <v>109</v>
      </c>
      <c r="B97" s="222"/>
      <c r="C97" s="222"/>
      <c r="D97" s="223"/>
      <c r="E97" s="71">
        <f>E95+E90+E81+E69+E57+E45+E32+E20</f>
        <v>98</v>
      </c>
      <c r="F97" s="71">
        <f>F95+F90+F81+F69+F57+F45+F32+F20</f>
        <v>47</v>
      </c>
      <c r="G97" s="20"/>
    </row>
    <row r="98" spans="1:7" ht="20.25" thickTop="1" thickBot="1">
      <c r="A98" s="224" t="s">
        <v>110</v>
      </c>
      <c r="B98" s="225"/>
      <c r="C98" s="225"/>
      <c r="D98" s="226"/>
      <c r="E98" s="227">
        <f>E97+F97</f>
        <v>145</v>
      </c>
      <c r="F98" s="228"/>
      <c r="G98" s="19"/>
    </row>
    <row r="99" spans="1:7" ht="19.5" thickTop="1">
      <c r="A99" s="3"/>
      <c r="B99" s="3"/>
      <c r="C99" s="3"/>
      <c r="D99" s="13"/>
      <c r="E99" s="11"/>
      <c r="F99" s="11"/>
      <c r="G99" s="4"/>
    </row>
    <row r="100" spans="1:7" ht="18.75">
      <c r="A100" s="3"/>
      <c r="B100" s="23" t="s">
        <v>86</v>
      </c>
      <c r="C100" s="3"/>
      <c r="D100" s="5"/>
      <c r="E100" s="4"/>
      <c r="F100" s="4"/>
      <c r="G100" s="4"/>
    </row>
    <row r="101" spans="1:7" ht="15.75">
      <c r="B101" s="12" t="s">
        <v>145</v>
      </c>
    </row>
    <row r="102" spans="1:7">
      <c r="A102" s="24"/>
      <c r="B102" s="207" t="s">
        <v>102</v>
      </c>
      <c r="C102" s="209" t="s">
        <v>0</v>
      </c>
      <c r="D102" s="209" t="s">
        <v>1</v>
      </c>
      <c r="E102" s="211" t="s">
        <v>2</v>
      </c>
      <c r="F102" s="212"/>
      <c r="G102" s="219" t="s">
        <v>60</v>
      </c>
    </row>
    <row r="103" spans="1:7">
      <c r="A103" s="24"/>
      <c r="B103" s="208"/>
      <c r="C103" s="210"/>
      <c r="D103" s="210"/>
      <c r="E103" s="41" t="s">
        <v>77</v>
      </c>
      <c r="F103" s="42" t="s">
        <v>78</v>
      </c>
      <c r="G103" s="220"/>
    </row>
    <row r="104" spans="1:7">
      <c r="B104" s="140">
        <v>1</v>
      </c>
      <c r="C104" s="141" t="s">
        <v>54</v>
      </c>
      <c r="D104" s="142" t="s">
        <v>314</v>
      </c>
      <c r="E104" s="160">
        <v>0</v>
      </c>
      <c r="F104" s="164">
        <v>2</v>
      </c>
      <c r="G104" s="144"/>
    </row>
    <row r="105" spans="1:7">
      <c r="B105" s="145">
        <f>B104+1</f>
        <v>2</v>
      </c>
      <c r="C105" s="146" t="s">
        <v>55</v>
      </c>
      <c r="D105" s="168" t="s">
        <v>313</v>
      </c>
      <c r="E105" s="161">
        <v>0</v>
      </c>
      <c r="F105" s="161">
        <v>2</v>
      </c>
      <c r="G105" s="149"/>
    </row>
    <row r="106" spans="1:7">
      <c r="B106" s="145">
        <f t="shared" ref="B106:B112" si="9">B105+1</f>
        <v>3</v>
      </c>
      <c r="C106" s="150" t="s">
        <v>56</v>
      </c>
      <c r="D106" s="147" t="s">
        <v>37</v>
      </c>
      <c r="E106" s="162">
        <v>0</v>
      </c>
      <c r="F106" s="161">
        <v>2</v>
      </c>
      <c r="G106" s="149"/>
    </row>
    <row r="107" spans="1:7">
      <c r="B107" s="145">
        <f t="shared" si="9"/>
        <v>4</v>
      </c>
      <c r="C107" s="150" t="s">
        <v>148</v>
      </c>
      <c r="D107" s="147" t="s">
        <v>17</v>
      </c>
      <c r="E107" s="162">
        <v>0</v>
      </c>
      <c r="F107" s="161">
        <v>2</v>
      </c>
      <c r="G107" s="149"/>
    </row>
    <row r="108" spans="1:7">
      <c r="B108" s="145">
        <f t="shared" si="9"/>
        <v>5</v>
      </c>
      <c r="C108" s="150" t="s">
        <v>149</v>
      </c>
      <c r="D108" s="147" t="s">
        <v>19</v>
      </c>
      <c r="E108" s="162">
        <v>0</v>
      </c>
      <c r="F108" s="161">
        <v>2</v>
      </c>
      <c r="G108" s="149"/>
    </row>
    <row r="109" spans="1:7">
      <c r="B109" s="145">
        <f t="shared" si="9"/>
        <v>6</v>
      </c>
      <c r="C109" s="150" t="s">
        <v>150</v>
      </c>
      <c r="D109" s="147" t="s">
        <v>20</v>
      </c>
      <c r="E109" s="162">
        <v>0</v>
      </c>
      <c r="F109" s="161">
        <v>2</v>
      </c>
      <c r="G109" s="149"/>
    </row>
    <row r="110" spans="1:7">
      <c r="B110" s="151">
        <f t="shared" si="9"/>
        <v>7</v>
      </c>
      <c r="C110" s="152" t="s">
        <v>57</v>
      </c>
      <c r="D110" s="153" t="s">
        <v>22</v>
      </c>
      <c r="E110" s="163">
        <v>0</v>
      </c>
      <c r="F110" s="165">
        <v>2</v>
      </c>
      <c r="G110" s="149"/>
    </row>
    <row r="111" spans="1:7">
      <c r="B111" s="151">
        <f t="shared" si="9"/>
        <v>8</v>
      </c>
      <c r="C111" s="152" t="s">
        <v>59</v>
      </c>
      <c r="D111" s="153" t="s">
        <v>38</v>
      </c>
      <c r="E111" s="163">
        <v>0</v>
      </c>
      <c r="F111" s="165">
        <v>2</v>
      </c>
      <c r="G111" s="149"/>
    </row>
    <row r="112" spans="1:7">
      <c r="B112" s="151">
        <f t="shared" si="9"/>
        <v>9</v>
      </c>
      <c r="C112" s="152" t="s">
        <v>152</v>
      </c>
      <c r="D112" s="153" t="s">
        <v>126</v>
      </c>
      <c r="E112" s="163">
        <v>0</v>
      </c>
      <c r="F112" s="165">
        <v>2</v>
      </c>
      <c r="G112" s="149"/>
    </row>
    <row r="113" spans="2:7">
      <c r="B113" s="197"/>
      <c r="C113" s="197"/>
      <c r="D113" s="197"/>
      <c r="E113" s="166">
        <f>SUM(E104:E112)</f>
        <v>0</v>
      </c>
      <c r="F113" s="166">
        <f>SUM(F104:F112)</f>
        <v>18</v>
      </c>
      <c r="G113" s="167"/>
    </row>
    <row r="114" spans="2:7">
      <c r="B114" s="198" t="s">
        <v>89</v>
      </c>
      <c r="C114" s="198"/>
      <c r="D114" s="198"/>
      <c r="E114" s="199">
        <f>E113+F113</f>
        <v>18</v>
      </c>
      <c r="F114" s="200"/>
      <c r="G114" s="156"/>
    </row>
  </sheetData>
  <mergeCells count="47">
    <mergeCell ref="A7:G7"/>
    <mergeCell ref="A9:A10"/>
    <mergeCell ref="B9:B10"/>
    <mergeCell ref="C9:C10"/>
    <mergeCell ref="D9:D10"/>
    <mergeCell ref="E9:F9"/>
    <mergeCell ref="G9:G10"/>
    <mergeCell ref="C20:D20"/>
    <mergeCell ref="C21:D21"/>
    <mergeCell ref="E21:F21"/>
    <mergeCell ref="C32:D32"/>
    <mergeCell ref="C33:D33"/>
    <mergeCell ref="E33:F33"/>
    <mergeCell ref="C82:D82"/>
    <mergeCell ref="E82:F82"/>
    <mergeCell ref="C45:D45"/>
    <mergeCell ref="C46:D46"/>
    <mergeCell ref="E46:F46"/>
    <mergeCell ref="C57:D57"/>
    <mergeCell ref="C58:D58"/>
    <mergeCell ref="E58:F58"/>
    <mergeCell ref="G102:G103"/>
    <mergeCell ref="A97:D97"/>
    <mergeCell ref="A98:D98"/>
    <mergeCell ref="E98:F98"/>
    <mergeCell ref="C90:D90"/>
    <mergeCell ref="C91:D91"/>
    <mergeCell ref="E91:F91"/>
    <mergeCell ref="A92:A96"/>
    <mergeCell ref="C96:D96"/>
    <mergeCell ref="E96:F96"/>
    <mergeCell ref="B113:D113"/>
    <mergeCell ref="B114:D114"/>
    <mergeCell ref="E114:F114"/>
    <mergeCell ref="A11:A21"/>
    <mergeCell ref="A22:A33"/>
    <mergeCell ref="A34:A46"/>
    <mergeCell ref="A47:A58"/>
    <mergeCell ref="A71:A82"/>
    <mergeCell ref="B102:B103"/>
    <mergeCell ref="C102:C103"/>
    <mergeCell ref="D102:D103"/>
    <mergeCell ref="E102:F102"/>
    <mergeCell ref="C69:D69"/>
    <mergeCell ref="C70:D70"/>
    <mergeCell ref="E70:F70"/>
    <mergeCell ref="C81:D81"/>
  </mergeCells>
  <printOptions horizontalCentered="1"/>
  <pageMargins left="0.45" right="0.25" top="0.5" bottom="0.5" header="0.3" footer="0.3"/>
  <pageSetup paperSize="9" scale="97" orientation="portrait" horizontalDpi="4294967293" verticalDpi="4294967293" r:id="rId1"/>
  <rowBreaks count="1" manualBreakCount="1">
    <brk id="58" max="6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30721" r:id="rId4">
          <objectPr defaultSize="0" autoPict="0" r:id="rId5">
            <anchor moveWithCells="1">
              <from>
                <xdr:col>1</xdr:col>
                <xdr:colOff>76200</xdr:colOff>
                <xdr:row>0</xdr:row>
                <xdr:rowOff>28575</xdr:rowOff>
              </from>
              <to>
                <xdr:col>3</xdr:col>
                <xdr:colOff>190500</xdr:colOff>
                <xdr:row>3</xdr:row>
                <xdr:rowOff>314325</xdr:rowOff>
              </to>
            </anchor>
          </objectPr>
        </oleObject>
      </mc:Choice>
      <mc:Fallback>
        <oleObject progId="Word.Picture.8" shapeId="307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9"/>
  <sheetViews>
    <sheetView view="pageBreakPreview" topLeftCell="C106" zoomScale="185" zoomScaleNormal="155" zoomScaleSheetLayoutView="185" workbookViewId="0">
      <selection activeCell="D111" sqref="D111"/>
    </sheetView>
  </sheetViews>
  <sheetFormatPr defaultColWidth="9.7109375" defaultRowHeight="12.75"/>
  <cols>
    <col min="1" max="2" width="5.140625" style="2" customWidth="1"/>
    <col min="3" max="3" width="9.7109375" style="2"/>
    <col min="4" max="4" width="39.42578125" style="2" customWidth="1"/>
    <col min="5" max="5" width="4.28515625" style="2" customWidth="1"/>
    <col min="6" max="6" width="13.85546875" style="2" bestFit="1" customWidth="1"/>
    <col min="7" max="7" width="35.42578125" style="2" customWidth="1"/>
    <col min="8" max="16384" width="9.7109375" style="2"/>
  </cols>
  <sheetData>
    <row r="1" spans="1:7" s="7" customFormat="1" ht="18.75">
      <c r="A1" s="6"/>
      <c r="B1" s="6"/>
      <c r="C1" s="6"/>
      <c r="D1" s="6"/>
      <c r="E1" s="6"/>
      <c r="F1" s="6"/>
    </row>
    <row r="2" spans="1:7" s="7" customFormat="1" ht="17.25" customHeight="1">
      <c r="A2" s="8"/>
      <c r="B2" s="8"/>
      <c r="C2" s="8"/>
      <c r="D2" s="8"/>
      <c r="E2" s="8"/>
      <c r="F2" s="8"/>
    </row>
    <row r="3" spans="1:7" s="7" customFormat="1" ht="17.25" customHeight="1">
      <c r="A3" s="8"/>
      <c r="B3" s="8"/>
      <c r="C3" s="8"/>
      <c r="D3" s="8"/>
      <c r="E3" s="8"/>
      <c r="F3" s="8"/>
    </row>
    <row r="4" spans="1:7" s="7" customFormat="1" ht="25.5" customHeight="1">
      <c r="A4" s="9"/>
      <c r="B4" s="9"/>
      <c r="C4" s="9"/>
      <c r="D4" s="9"/>
      <c r="E4" s="9"/>
      <c r="F4" s="9"/>
    </row>
    <row r="5" spans="1:7" s="7" customFormat="1" ht="21.75" customHeight="1" thickBot="1">
      <c r="A5" s="10"/>
      <c r="B5" s="10"/>
      <c r="C5" s="10"/>
      <c r="D5" s="10"/>
      <c r="E5" s="10"/>
      <c r="F5" s="10"/>
      <c r="G5" s="139"/>
    </row>
    <row r="6" spans="1:7" ht="8.25" customHeight="1" thickTop="1">
      <c r="A6" s="1"/>
      <c r="B6" s="1"/>
      <c r="C6" s="1"/>
      <c r="D6" s="1"/>
      <c r="E6" s="1"/>
      <c r="F6" s="1"/>
    </row>
    <row r="7" spans="1:7" ht="20.25">
      <c r="A7" s="231" t="s">
        <v>137</v>
      </c>
      <c r="B7" s="231"/>
      <c r="C7" s="231"/>
      <c r="D7" s="231"/>
      <c r="E7" s="231"/>
      <c r="F7" s="231"/>
      <c r="G7" s="231"/>
    </row>
    <row r="8" spans="1:7" ht="13.5" thickBot="1">
      <c r="A8" s="1"/>
      <c r="B8" s="1"/>
      <c r="C8" s="1"/>
      <c r="D8" s="1"/>
      <c r="E8" s="1"/>
      <c r="F8" s="43"/>
      <c r="G8" s="43" t="s">
        <v>308</v>
      </c>
    </row>
    <row r="9" spans="1:7" ht="13.5" thickTop="1">
      <c r="A9" s="232" t="s">
        <v>3</v>
      </c>
      <c r="B9" s="234" t="s">
        <v>102</v>
      </c>
      <c r="C9" s="234" t="s">
        <v>0</v>
      </c>
      <c r="D9" s="234" t="s">
        <v>1</v>
      </c>
      <c r="E9" s="263" t="s">
        <v>2</v>
      </c>
      <c r="F9" s="234" t="s">
        <v>0</v>
      </c>
      <c r="G9" s="242" t="s">
        <v>310</v>
      </c>
    </row>
    <row r="10" spans="1:7" ht="13.5" thickBot="1">
      <c r="A10" s="233"/>
      <c r="B10" s="235"/>
      <c r="C10" s="235"/>
      <c r="D10" s="235"/>
      <c r="E10" s="264"/>
      <c r="F10" s="235"/>
      <c r="G10" s="243"/>
    </row>
    <row r="11" spans="1:7" ht="13.5" thickTop="1">
      <c r="A11" s="201" t="s">
        <v>112</v>
      </c>
      <c r="B11" s="44">
        <v>1</v>
      </c>
      <c r="C11" s="72" t="s">
        <v>153</v>
      </c>
      <c r="D11" s="45" t="s">
        <v>68</v>
      </c>
      <c r="E11" s="72">
        <v>2</v>
      </c>
      <c r="F11" s="187"/>
      <c r="G11" s="188"/>
    </row>
    <row r="12" spans="1:7">
      <c r="A12" s="202"/>
      <c r="B12" s="47">
        <f>B11+1</f>
        <v>2</v>
      </c>
      <c r="C12" s="73" t="s">
        <v>253</v>
      </c>
      <c r="D12" s="49" t="s">
        <v>81</v>
      </c>
      <c r="E12" s="73">
        <v>2</v>
      </c>
      <c r="F12" s="189"/>
      <c r="G12" s="190"/>
    </row>
    <row r="13" spans="1:7">
      <c r="A13" s="202"/>
      <c r="B13" s="47">
        <f t="shared" ref="B13:B19" si="0">B12+1</f>
        <v>3</v>
      </c>
      <c r="C13" s="73" t="s">
        <v>254</v>
      </c>
      <c r="D13" s="49" t="s">
        <v>23</v>
      </c>
      <c r="E13" s="73">
        <v>3</v>
      </c>
      <c r="F13" s="183"/>
      <c r="G13" s="185"/>
    </row>
    <row r="14" spans="1:7">
      <c r="A14" s="202"/>
      <c r="B14" s="47">
        <f t="shared" si="0"/>
        <v>4</v>
      </c>
      <c r="C14" s="73" t="s">
        <v>255</v>
      </c>
      <c r="D14" s="49" t="s">
        <v>24</v>
      </c>
      <c r="E14" s="73">
        <v>2</v>
      </c>
      <c r="F14" s="189"/>
      <c r="G14" s="190"/>
    </row>
    <row r="15" spans="1:7">
      <c r="A15" s="202"/>
      <c r="B15" s="47">
        <f t="shared" si="0"/>
        <v>5</v>
      </c>
      <c r="C15" s="73" t="s">
        <v>256</v>
      </c>
      <c r="D15" s="49" t="s">
        <v>69</v>
      </c>
      <c r="E15" s="73">
        <v>2</v>
      </c>
      <c r="F15" s="189"/>
      <c r="G15" s="190"/>
    </row>
    <row r="16" spans="1:7">
      <c r="A16" s="202"/>
      <c r="B16" s="47">
        <f t="shared" si="0"/>
        <v>6</v>
      </c>
      <c r="C16" s="73" t="s">
        <v>257</v>
      </c>
      <c r="D16" s="49" t="s">
        <v>70</v>
      </c>
      <c r="E16" s="73">
        <v>2</v>
      </c>
      <c r="F16" s="189"/>
      <c r="G16" s="190"/>
    </row>
    <row r="17" spans="1:7">
      <c r="A17" s="202"/>
      <c r="B17" s="47">
        <f t="shared" si="0"/>
        <v>7</v>
      </c>
      <c r="C17" s="73" t="s">
        <v>267</v>
      </c>
      <c r="D17" s="49" t="s">
        <v>71</v>
      </c>
      <c r="E17" s="73">
        <v>3</v>
      </c>
      <c r="F17" s="189"/>
      <c r="G17" s="190"/>
    </row>
    <row r="18" spans="1:7">
      <c r="A18" s="202"/>
      <c r="B18" s="47">
        <f t="shared" si="0"/>
        <v>8</v>
      </c>
      <c r="C18" s="73" t="s">
        <v>258</v>
      </c>
      <c r="D18" s="49" t="s">
        <v>72</v>
      </c>
      <c r="E18" s="73">
        <v>2</v>
      </c>
      <c r="F18" s="189"/>
      <c r="G18" s="190"/>
    </row>
    <row r="19" spans="1:7">
      <c r="A19" s="202"/>
      <c r="B19" s="47">
        <f t="shared" si="0"/>
        <v>9</v>
      </c>
      <c r="C19" s="73" t="s">
        <v>165</v>
      </c>
      <c r="D19" s="51" t="s">
        <v>174</v>
      </c>
      <c r="E19" s="74">
        <v>2</v>
      </c>
      <c r="F19" s="189"/>
      <c r="G19" s="190"/>
    </row>
    <row r="20" spans="1:7">
      <c r="A20" s="203"/>
      <c r="B20" s="53"/>
      <c r="C20" s="215" t="s">
        <v>108</v>
      </c>
      <c r="D20" s="216"/>
      <c r="E20" s="159">
        <f>SUM(E11:E19)</f>
        <v>20</v>
      </c>
      <c r="F20" s="189"/>
      <c r="G20" s="190"/>
    </row>
    <row r="21" spans="1:7">
      <c r="A21" s="204" t="s">
        <v>113</v>
      </c>
      <c r="B21" s="55">
        <v>1</v>
      </c>
      <c r="C21" s="56" t="s">
        <v>260</v>
      </c>
      <c r="D21" s="57" t="s">
        <v>73</v>
      </c>
      <c r="E21" s="95">
        <v>2</v>
      </c>
      <c r="F21" s="189" t="str">
        <f>C11</f>
        <v>MKU 112</v>
      </c>
      <c r="G21" s="190" t="str">
        <f>D11</f>
        <v>Pendidikan Agama dan Etika I</v>
      </c>
    </row>
    <row r="22" spans="1:7">
      <c r="A22" s="202"/>
      <c r="B22" s="47">
        <f>B21+1</f>
        <v>2</v>
      </c>
      <c r="C22" s="48" t="s">
        <v>261</v>
      </c>
      <c r="D22" s="49" t="s">
        <v>4</v>
      </c>
      <c r="E22" s="73">
        <v>2</v>
      </c>
      <c r="F22" s="189" t="str">
        <f>C17</f>
        <v>TSI 313</v>
      </c>
      <c r="G22" s="190" t="str">
        <f>D17</f>
        <v>Matematika Dasar I</v>
      </c>
    </row>
    <row r="23" spans="1:7">
      <c r="A23" s="202"/>
      <c r="B23" s="47">
        <f t="shared" ref="B23:B30" si="1">B22+1</f>
        <v>3</v>
      </c>
      <c r="C23" s="48" t="s">
        <v>167</v>
      </c>
      <c r="D23" s="49" t="s">
        <v>74</v>
      </c>
      <c r="E23" s="73">
        <v>2</v>
      </c>
      <c r="F23" s="189" t="str">
        <f>C17</f>
        <v>TSI 313</v>
      </c>
      <c r="G23" s="190" t="str">
        <f>D17</f>
        <v>Matematika Dasar I</v>
      </c>
    </row>
    <row r="24" spans="1:7">
      <c r="A24" s="202"/>
      <c r="B24" s="47">
        <f t="shared" si="1"/>
        <v>4</v>
      </c>
      <c r="C24" s="48" t="s">
        <v>259</v>
      </c>
      <c r="D24" s="49" t="s">
        <v>75</v>
      </c>
      <c r="E24" s="73">
        <v>2</v>
      </c>
      <c r="F24" s="189" t="str">
        <f>C18</f>
        <v>TSI 412</v>
      </c>
      <c r="G24" s="190" t="str">
        <f>D18</f>
        <v>Gambar Struktur Bangunan I</v>
      </c>
    </row>
    <row r="25" spans="1:7">
      <c r="A25" s="202"/>
      <c r="B25" s="47">
        <f t="shared" si="1"/>
        <v>5</v>
      </c>
      <c r="C25" s="48" t="s">
        <v>173</v>
      </c>
      <c r="D25" s="59" t="s">
        <v>6</v>
      </c>
      <c r="E25" s="73">
        <v>2</v>
      </c>
      <c r="F25" s="189"/>
      <c r="G25" s="190"/>
    </row>
    <row r="26" spans="1:7">
      <c r="A26" s="202"/>
      <c r="B26" s="47">
        <f t="shared" si="1"/>
        <v>6</v>
      </c>
      <c r="C26" s="48" t="s">
        <v>263</v>
      </c>
      <c r="D26" s="49" t="s">
        <v>307</v>
      </c>
      <c r="E26" s="73">
        <v>3</v>
      </c>
      <c r="F26" s="189"/>
      <c r="G26" s="190"/>
    </row>
    <row r="27" spans="1:7">
      <c r="A27" s="202"/>
      <c r="B27" s="47">
        <f t="shared" si="1"/>
        <v>7</v>
      </c>
      <c r="C27" s="48" t="s">
        <v>177</v>
      </c>
      <c r="D27" s="59" t="s">
        <v>8</v>
      </c>
      <c r="E27" s="73">
        <v>2</v>
      </c>
      <c r="F27" s="189"/>
      <c r="G27" s="190"/>
    </row>
    <row r="28" spans="1:7">
      <c r="A28" s="202"/>
      <c r="B28" s="47">
        <f t="shared" si="1"/>
        <v>8</v>
      </c>
      <c r="C28" s="48" t="s">
        <v>264</v>
      </c>
      <c r="D28" s="59" t="s">
        <v>25</v>
      </c>
      <c r="E28" s="73">
        <v>2</v>
      </c>
      <c r="F28" s="189"/>
      <c r="G28" s="190"/>
    </row>
    <row r="29" spans="1:7">
      <c r="A29" s="202"/>
      <c r="B29" s="47">
        <f t="shared" si="1"/>
        <v>9</v>
      </c>
      <c r="C29" s="48" t="s">
        <v>265</v>
      </c>
      <c r="D29" s="59" t="s">
        <v>80</v>
      </c>
      <c r="E29" s="73">
        <v>2</v>
      </c>
      <c r="F29" s="189"/>
      <c r="G29" s="190"/>
    </row>
    <row r="30" spans="1:7">
      <c r="A30" s="202"/>
      <c r="B30" s="47">
        <f t="shared" si="1"/>
        <v>10</v>
      </c>
      <c r="C30" s="48" t="s">
        <v>266</v>
      </c>
      <c r="D30" s="60" t="s">
        <v>9</v>
      </c>
      <c r="E30" s="73">
        <v>1</v>
      </c>
      <c r="F30" s="189" t="str">
        <f>C19</f>
        <v>TSI 512</v>
      </c>
      <c r="G30" s="190" t="str">
        <f>D19</f>
        <v>Teknologi Bahan Konstruksi</v>
      </c>
    </row>
    <row r="31" spans="1:7">
      <c r="A31" s="205"/>
      <c r="B31" s="53"/>
      <c r="C31" s="215" t="s">
        <v>111</v>
      </c>
      <c r="D31" s="216"/>
      <c r="E31" s="159">
        <f>SUM(E21:E30)</f>
        <v>20</v>
      </c>
      <c r="F31" s="189"/>
      <c r="G31" s="190"/>
    </row>
    <row r="32" spans="1:7">
      <c r="A32" s="206" t="s">
        <v>114</v>
      </c>
      <c r="B32" s="55">
        <f t="shared" ref="B32" si="2">B31+1</f>
        <v>1</v>
      </c>
      <c r="C32" s="48" t="s">
        <v>262</v>
      </c>
      <c r="D32" s="61" t="s">
        <v>82</v>
      </c>
      <c r="E32" s="73">
        <v>2</v>
      </c>
      <c r="F32" s="189" t="str">
        <f>C23</f>
        <v>MKU 322</v>
      </c>
      <c r="G32" s="190" t="str">
        <f>D23</f>
        <v>Matematika Dasar II</v>
      </c>
    </row>
    <row r="33" spans="1:7">
      <c r="A33" s="202"/>
      <c r="B33" s="47">
        <f>B32+1</f>
        <v>2</v>
      </c>
      <c r="C33" s="48" t="s">
        <v>182</v>
      </c>
      <c r="D33" s="62" t="s">
        <v>79</v>
      </c>
      <c r="E33" s="73">
        <v>2</v>
      </c>
      <c r="F33" s="189"/>
      <c r="G33" s="190"/>
    </row>
    <row r="34" spans="1:7">
      <c r="A34" s="202"/>
      <c r="B34" s="47">
        <f t="shared" ref="B34:B42" si="3">B33+1</f>
        <v>3</v>
      </c>
      <c r="C34" s="48" t="s">
        <v>183</v>
      </c>
      <c r="D34" s="49" t="s">
        <v>76</v>
      </c>
      <c r="E34" s="73">
        <v>2</v>
      </c>
      <c r="F34" s="189" t="str">
        <f>C29</f>
        <v>TSI 622</v>
      </c>
      <c r="G34" s="190" t="str">
        <f>D29</f>
        <v>Analisis Struktur I</v>
      </c>
    </row>
    <row r="35" spans="1:7">
      <c r="A35" s="202"/>
      <c r="B35" s="47">
        <f t="shared" si="3"/>
        <v>4</v>
      </c>
      <c r="C35" s="48" t="s">
        <v>185</v>
      </c>
      <c r="D35" s="59" t="s">
        <v>11</v>
      </c>
      <c r="E35" s="73">
        <v>2</v>
      </c>
      <c r="F35" s="189" t="str">
        <f>C22</f>
        <v>MKU 222</v>
      </c>
      <c r="G35" s="190" t="str">
        <f>D22</f>
        <v>Statistik dan Probabilitas</v>
      </c>
    </row>
    <row r="36" spans="1:7">
      <c r="A36" s="202"/>
      <c r="B36" s="47">
        <f t="shared" si="3"/>
        <v>5</v>
      </c>
      <c r="C36" s="48" t="s">
        <v>186</v>
      </c>
      <c r="D36" s="59" t="s">
        <v>12</v>
      </c>
      <c r="E36" s="73">
        <v>2</v>
      </c>
      <c r="F36" s="189" t="str">
        <f>C29</f>
        <v>TSI 622</v>
      </c>
      <c r="G36" s="190" t="str">
        <f>D29</f>
        <v>Analisis Struktur I</v>
      </c>
    </row>
    <row r="37" spans="1:7">
      <c r="A37" s="202"/>
      <c r="B37" s="47">
        <f t="shared" si="3"/>
        <v>6</v>
      </c>
      <c r="C37" s="48" t="s">
        <v>188</v>
      </c>
      <c r="D37" s="62" t="s">
        <v>7</v>
      </c>
      <c r="E37" s="73">
        <v>2</v>
      </c>
      <c r="F37" s="183" t="str">
        <f>C29</f>
        <v>TSI 622</v>
      </c>
      <c r="G37" s="185" t="str">
        <f>D29</f>
        <v>Analisis Struktur I</v>
      </c>
    </row>
    <row r="38" spans="1:7">
      <c r="A38" s="202"/>
      <c r="B38" s="47">
        <f t="shared" si="3"/>
        <v>7</v>
      </c>
      <c r="C38" s="48" t="s">
        <v>189</v>
      </c>
      <c r="D38" s="59" t="s">
        <v>5</v>
      </c>
      <c r="E38" s="73">
        <v>2</v>
      </c>
      <c r="F38" s="189"/>
      <c r="G38" s="190"/>
    </row>
    <row r="39" spans="1:7">
      <c r="A39" s="202"/>
      <c r="B39" s="47">
        <f t="shared" si="3"/>
        <v>8</v>
      </c>
      <c r="C39" s="48" t="s">
        <v>190</v>
      </c>
      <c r="D39" s="59" t="s">
        <v>61</v>
      </c>
      <c r="E39" s="73">
        <v>2</v>
      </c>
      <c r="F39" s="189"/>
      <c r="G39" s="190"/>
    </row>
    <row r="40" spans="1:7">
      <c r="A40" s="202"/>
      <c r="B40" s="47">
        <f t="shared" si="3"/>
        <v>9</v>
      </c>
      <c r="C40" s="48" t="s">
        <v>191</v>
      </c>
      <c r="D40" s="62" t="s">
        <v>27</v>
      </c>
      <c r="E40" s="73">
        <v>2</v>
      </c>
      <c r="F40" s="189"/>
      <c r="G40" s="190"/>
    </row>
    <row r="41" spans="1:7">
      <c r="A41" s="202"/>
      <c r="B41" s="47">
        <f t="shared" si="3"/>
        <v>10</v>
      </c>
      <c r="C41" s="48" t="s">
        <v>269</v>
      </c>
      <c r="D41" s="62" t="s">
        <v>29</v>
      </c>
      <c r="E41" s="73">
        <v>1</v>
      </c>
      <c r="F41" s="189" t="str">
        <f>C25</f>
        <v>TSI 222</v>
      </c>
      <c r="G41" s="190" t="str">
        <f>D25</f>
        <v>Ilmu Ukur Tanah</v>
      </c>
    </row>
    <row r="42" spans="1:7">
      <c r="A42" s="202"/>
      <c r="B42" s="47">
        <f t="shared" si="3"/>
        <v>11</v>
      </c>
      <c r="C42" s="48" t="s">
        <v>268</v>
      </c>
      <c r="D42" s="59" t="s">
        <v>15</v>
      </c>
      <c r="E42" s="73">
        <v>1</v>
      </c>
      <c r="F42" s="189" t="str">
        <f>C28</f>
        <v>TSI 522</v>
      </c>
      <c r="G42" s="190" t="str">
        <f>D28</f>
        <v>Hidrolika</v>
      </c>
    </row>
    <row r="43" spans="1:7">
      <c r="A43" s="205"/>
      <c r="B43" s="53"/>
      <c r="C43" s="215" t="s">
        <v>125</v>
      </c>
      <c r="D43" s="216"/>
      <c r="E43" s="159">
        <f>SUM(E32:E42)</f>
        <v>20</v>
      </c>
      <c r="F43" s="189"/>
      <c r="G43" s="190"/>
    </row>
    <row r="44" spans="1:7" ht="13.5" customHeight="1">
      <c r="A44" s="206" t="s">
        <v>115</v>
      </c>
      <c r="B44" s="47">
        <v>1</v>
      </c>
      <c r="C44" s="48" t="s">
        <v>193</v>
      </c>
      <c r="D44" s="59" t="s">
        <v>10</v>
      </c>
      <c r="E44" s="73">
        <v>2</v>
      </c>
      <c r="F44" s="183"/>
      <c r="G44" s="185"/>
    </row>
    <row r="45" spans="1:7">
      <c r="A45" s="202"/>
      <c r="B45" s="47">
        <f>B44+1</f>
        <v>2</v>
      </c>
      <c r="C45" s="48" t="s">
        <v>194</v>
      </c>
      <c r="D45" s="59" t="s">
        <v>84</v>
      </c>
      <c r="E45" s="73">
        <v>2</v>
      </c>
      <c r="F45" s="189" t="str">
        <f>C32</f>
        <v>TSI 132</v>
      </c>
      <c r="G45" s="190" t="str">
        <f>D32</f>
        <v>Matematika Rekayasa I</v>
      </c>
    </row>
    <row r="46" spans="1:7">
      <c r="A46" s="202"/>
      <c r="B46" s="47">
        <f t="shared" ref="B46:B53" si="4">B45+1</f>
        <v>3</v>
      </c>
      <c r="C46" s="48" t="s">
        <v>196</v>
      </c>
      <c r="D46" s="59" t="s">
        <v>90</v>
      </c>
      <c r="E46" s="73">
        <v>2</v>
      </c>
      <c r="F46" s="189" t="str">
        <f>C34</f>
        <v>TSI 332</v>
      </c>
      <c r="G46" s="190" t="str">
        <f>D34</f>
        <v>Analisis Struktur II</v>
      </c>
    </row>
    <row r="47" spans="1:7">
      <c r="A47" s="202"/>
      <c r="B47" s="47">
        <f t="shared" si="4"/>
        <v>4</v>
      </c>
      <c r="C47" s="48" t="s">
        <v>197</v>
      </c>
      <c r="D47" s="59" t="s">
        <v>26</v>
      </c>
      <c r="E47" s="73">
        <v>2</v>
      </c>
      <c r="F47" s="189" t="str">
        <f>C38</f>
        <v>TSI 732</v>
      </c>
      <c r="G47" s="190" t="str">
        <f>D38</f>
        <v>Mekanika Tanah I</v>
      </c>
    </row>
    <row r="48" spans="1:7">
      <c r="A48" s="202"/>
      <c r="B48" s="47">
        <f t="shared" si="4"/>
        <v>5</v>
      </c>
      <c r="C48" s="48" t="s">
        <v>198</v>
      </c>
      <c r="D48" s="59" t="s">
        <v>28</v>
      </c>
      <c r="E48" s="73">
        <v>2</v>
      </c>
      <c r="F48" s="189" t="str">
        <f>C37</f>
        <v>TSI 632</v>
      </c>
      <c r="G48" s="190" t="str">
        <f>D37</f>
        <v>Struktur Baja I</v>
      </c>
    </row>
    <row r="49" spans="1:7">
      <c r="A49" s="202"/>
      <c r="B49" s="47">
        <f t="shared" si="4"/>
        <v>6</v>
      </c>
      <c r="C49" s="48" t="s">
        <v>200</v>
      </c>
      <c r="D49" s="59" t="s">
        <v>83</v>
      </c>
      <c r="E49" s="73">
        <v>2</v>
      </c>
      <c r="F49" s="189" t="str">
        <f>C34</f>
        <v>TSI 332</v>
      </c>
      <c r="G49" s="190" t="str">
        <f>D34</f>
        <v>Analisis Struktur II</v>
      </c>
    </row>
    <row r="50" spans="1:7">
      <c r="A50" s="202"/>
      <c r="B50" s="47">
        <f t="shared" si="4"/>
        <v>7</v>
      </c>
      <c r="C50" s="48" t="s">
        <v>202</v>
      </c>
      <c r="D50" s="59" t="s">
        <v>91</v>
      </c>
      <c r="E50" s="73">
        <v>2</v>
      </c>
      <c r="F50" s="184" t="str">
        <f>C38</f>
        <v>TSI 732</v>
      </c>
      <c r="G50" s="186" t="str">
        <f>D38</f>
        <v>Mekanika Tanah I</v>
      </c>
    </row>
    <row r="51" spans="1:7">
      <c r="A51" s="202"/>
      <c r="B51" s="47">
        <f t="shared" si="4"/>
        <v>8</v>
      </c>
      <c r="C51" s="48" t="s">
        <v>203</v>
      </c>
      <c r="D51" s="59" t="s">
        <v>13</v>
      </c>
      <c r="E51" s="73">
        <v>2</v>
      </c>
      <c r="F51" s="183"/>
      <c r="G51" s="185"/>
    </row>
    <row r="52" spans="1:7">
      <c r="A52" s="202"/>
      <c r="B52" s="47">
        <f t="shared" si="4"/>
        <v>9</v>
      </c>
      <c r="C52" s="48" t="s">
        <v>205</v>
      </c>
      <c r="D52" s="59" t="s">
        <v>67</v>
      </c>
      <c r="E52" s="73">
        <v>2</v>
      </c>
      <c r="F52" s="183" t="str">
        <f>C35&amp;", "&amp;C28</f>
        <v>TSI 432, TSI 522</v>
      </c>
      <c r="G52" s="185" t="str">
        <f>D35&amp;", "&amp;D28</f>
        <v>Rekayasa Hidrologi, Hidrolika</v>
      </c>
    </row>
    <row r="53" spans="1:7">
      <c r="A53" s="202"/>
      <c r="B53" s="47">
        <f t="shared" si="4"/>
        <v>10</v>
      </c>
      <c r="C53" s="48" t="s">
        <v>270</v>
      </c>
      <c r="D53" s="62" t="s">
        <v>131</v>
      </c>
      <c r="E53" s="73">
        <v>1</v>
      </c>
      <c r="F53" s="189" t="str">
        <f>C19</f>
        <v>TSI 512</v>
      </c>
      <c r="G53" s="190" t="str">
        <f>D19</f>
        <v>Teknologi Bahan Konstruksi</v>
      </c>
    </row>
    <row r="54" spans="1:7">
      <c r="A54" s="205"/>
      <c r="B54" s="53"/>
      <c r="C54" s="215" t="s">
        <v>124</v>
      </c>
      <c r="D54" s="216"/>
      <c r="E54" s="159">
        <f>SUM(E44:E53)</f>
        <v>19</v>
      </c>
      <c r="F54" s="189"/>
      <c r="G54" s="190"/>
    </row>
    <row r="55" spans="1:7">
      <c r="A55" s="157" t="s">
        <v>116</v>
      </c>
      <c r="B55" s="47">
        <v>1</v>
      </c>
      <c r="C55" s="48" t="s">
        <v>213</v>
      </c>
      <c r="D55" s="59" t="s">
        <v>32</v>
      </c>
      <c r="E55" s="73">
        <v>2</v>
      </c>
      <c r="F55" s="184" t="str">
        <f>C45</f>
        <v>TSI 242</v>
      </c>
      <c r="G55" s="186" t="str">
        <f>D45</f>
        <v>Matematika Rekayasa II</v>
      </c>
    </row>
    <row r="56" spans="1:7">
      <c r="A56" s="77"/>
      <c r="B56" s="47">
        <f>B55+1</f>
        <v>2</v>
      </c>
      <c r="C56" s="48" t="s">
        <v>214</v>
      </c>
      <c r="D56" s="59" t="s">
        <v>94</v>
      </c>
      <c r="E56" s="73">
        <v>2</v>
      </c>
      <c r="F56" s="189" t="str">
        <f>C46</f>
        <v>TSI 342</v>
      </c>
      <c r="G56" s="190" t="str">
        <f>D46</f>
        <v>Analisis Struktur III</v>
      </c>
    </row>
    <row r="57" spans="1:7">
      <c r="A57" s="77"/>
      <c r="B57" s="47">
        <f t="shared" ref="B57:B61" si="5">B56+1</f>
        <v>3</v>
      </c>
      <c r="C57" s="48" t="s">
        <v>216</v>
      </c>
      <c r="D57" s="59" t="s">
        <v>85</v>
      </c>
      <c r="E57" s="73">
        <v>2</v>
      </c>
      <c r="F57" s="189" t="str">
        <f>C49</f>
        <v>TSI 642</v>
      </c>
      <c r="G57" s="190" t="str">
        <f>D49</f>
        <v>Struktur Beton Bertulang I</v>
      </c>
    </row>
    <row r="58" spans="1:7">
      <c r="A58" s="77"/>
      <c r="B58" s="47">
        <f t="shared" si="5"/>
        <v>4</v>
      </c>
      <c r="C58" s="48" t="s">
        <v>218</v>
      </c>
      <c r="D58" s="59" t="s">
        <v>92</v>
      </c>
      <c r="E58" s="73">
        <v>2</v>
      </c>
      <c r="F58" s="184" t="str">
        <f>C50</f>
        <v>TSI 742</v>
      </c>
      <c r="G58" s="186" t="str">
        <f>D50</f>
        <v>Desain Pondasi I</v>
      </c>
    </row>
    <row r="59" spans="1:7">
      <c r="A59" s="77"/>
      <c r="B59" s="47">
        <f t="shared" si="5"/>
        <v>5</v>
      </c>
      <c r="C59" s="48" t="s">
        <v>220</v>
      </c>
      <c r="D59" s="59" t="s">
        <v>62</v>
      </c>
      <c r="E59" s="73">
        <v>2</v>
      </c>
      <c r="F59" s="189" t="str">
        <f>C35&amp;","&amp;C28</f>
        <v>TSI 432,TSI 522</v>
      </c>
      <c r="G59" s="190" t="str">
        <f>D35&amp;", "&amp;D28</f>
        <v>Rekayasa Hidrologi, Hidrolika</v>
      </c>
    </row>
    <row r="60" spans="1:7">
      <c r="A60" s="77"/>
      <c r="B60" s="47">
        <f t="shared" si="5"/>
        <v>6</v>
      </c>
      <c r="C60" s="48" t="s">
        <v>222</v>
      </c>
      <c r="D60" s="59" t="s">
        <v>65</v>
      </c>
      <c r="E60" s="73">
        <v>2</v>
      </c>
      <c r="F60" s="183"/>
      <c r="G60" s="185"/>
    </row>
    <row r="61" spans="1:7">
      <c r="A61" s="77"/>
      <c r="B61" s="47">
        <f t="shared" si="5"/>
        <v>7</v>
      </c>
      <c r="C61" s="48" t="s">
        <v>271</v>
      </c>
      <c r="D61" s="59" t="s">
        <v>88</v>
      </c>
      <c r="E61" s="73">
        <v>2</v>
      </c>
      <c r="F61" s="184"/>
      <c r="G61" s="186"/>
    </row>
    <row r="62" spans="1:7">
      <c r="A62" s="77"/>
      <c r="B62" s="47">
        <f>B63+1</f>
        <v>9</v>
      </c>
      <c r="C62" s="48" t="s">
        <v>285</v>
      </c>
      <c r="D62" s="62" t="s">
        <v>30</v>
      </c>
      <c r="E62" s="73">
        <v>1</v>
      </c>
      <c r="F62" s="184" t="str">
        <f>C47</f>
        <v>TSI 442</v>
      </c>
      <c r="G62" s="186" t="str">
        <f>D47</f>
        <v>Mekanika Tanah II</v>
      </c>
    </row>
    <row r="63" spans="1:7">
      <c r="A63" s="77"/>
      <c r="B63" s="249">
        <f>B61+1</f>
        <v>8</v>
      </c>
      <c r="C63" s="99" t="s">
        <v>280</v>
      </c>
      <c r="D63" s="100" t="s">
        <v>14</v>
      </c>
      <c r="E63" s="246">
        <v>2</v>
      </c>
      <c r="F63" s="184" t="str">
        <f>C39</f>
        <v>TSI 832</v>
      </c>
      <c r="G63" s="186" t="str">
        <f>D39</f>
        <v>Geometrik Jalan Raya</v>
      </c>
    </row>
    <row r="64" spans="1:7">
      <c r="A64" s="77"/>
      <c r="B64" s="250"/>
      <c r="C64" s="99" t="s">
        <v>281</v>
      </c>
      <c r="D64" s="100" t="s">
        <v>87</v>
      </c>
      <c r="E64" s="247"/>
      <c r="F64" s="184" t="str">
        <f>C52</f>
        <v>TSI 942</v>
      </c>
      <c r="G64" s="186" t="str">
        <f>D52</f>
        <v>Rekayasa Bangunan Air</v>
      </c>
    </row>
    <row r="65" spans="1:7">
      <c r="A65" s="77"/>
      <c r="B65" s="251"/>
      <c r="C65" s="99" t="s">
        <v>287</v>
      </c>
      <c r="D65" s="100" t="s">
        <v>101</v>
      </c>
      <c r="E65" s="248"/>
      <c r="F65" s="184" t="str">
        <f>C48</f>
        <v>TSI 542</v>
      </c>
      <c r="G65" s="186" t="str">
        <f>D48</f>
        <v>Struktur Baja II</v>
      </c>
    </row>
    <row r="66" spans="1:7">
      <c r="A66" s="77"/>
      <c r="B66" s="47">
        <f>B62+1</f>
        <v>10</v>
      </c>
      <c r="C66" s="48" t="s">
        <v>277</v>
      </c>
      <c r="D66" s="59" t="s">
        <v>142</v>
      </c>
      <c r="E66" s="73">
        <v>2</v>
      </c>
      <c r="F66" s="184" t="s">
        <v>132</v>
      </c>
      <c r="G66" s="186" t="s">
        <v>132</v>
      </c>
    </row>
    <row r="67" spans="1:7">
      <c r="A67" s="158"/>
      <c r="B67" s="53"/>
      <c r="C67" s="215" t="s">
        <v>123</v>
      </c>
      <c r="D67" s="216"/>
      <c r="E67" s="159">
        <f>SUM(E55:E66)</f>
        <v>19</v>
      </c>
      <c r="F67" s="189"/>
      <c r="G67" s="190"/>
    </row>
    <row r="68" spans="1:7">
      <c r="A68" s="204" t="s">
        <v>117</v>
      </c>
      <c r="B68" s="47">
        <v>1</v>
      </c>
      <c r="C68" s="48" t="s">
        <v>226</v>
      </c>
      <c r="D68" s="59" t="s">
        <v>58</v>
      </c>
      <c r="E68" s="73">
        <v>2</v>
      </c>
      <c r="F68" s="184" t="str">
        <f>C25</f>
        <v>TSI 222</v>
      </c>
      <c r="G68" s="186" t="str">
        <f>D25</f>
        <v>Ilmu Ukur Tanah</v>
      </c>
    </row>
    <row r="69" spans="1:7">
      <c r="A69" s="202"/>
      <c r="B69" s="47">
        <f>B68+1</f>
        <v>2</v>
      </c>
      <c r="C69" s="48" t="s">
        <v>228</v>
      </c>
      <c r="D69" s="59" t="s">
        <v>66</v>
      </c>
      <c r="E69" s="73">
        <v>2</v>
      </c>
      <c r="F69" s="184"/>
      <c r="G69" s="186"/>
    </row>
    <row r="70" spans="1:7">
      <c r="A70" s="202"/>
      <c r="B70" s="47">
        <f t="shared" ref="B70:B75" si="6">B69+1</f>
        <v>3</v>
      </c>
      <c r="C70" s="48" t="s">
        <v>230</v>
      </c>
      <c r="D70" s="59" t="s">
        <v>16</v>
      </c>
      <c r="E70" s="73">
        <v>2</v>
      </c>
      <c r="F70" s="184" t="str">
        <f>C61</f>
        <v>TSI 752</v>
      </c>
      <c r="G70" s="186" t="str">
        <f>D61</f>
        <v>Metode Pelaksanaan Konstruksi</v>
      </c>
    </row>
    <row r="71" spans="1:7">
      <c r="A71" s="202"/>
      <c r="B71" s="47">
        <f t="shared" si="6"/>
        <v>4</v>
      </c>
      <c r="C71" s="48" t="s">
        <v>231</v>
      </c>
      <c r="D71" s="59" t="s">
        <v>39</v>
      </c>
      <c r="E71" s="73">
        <v>2</v>
      </c>
      <c r="F71" s="184" t="str">
        <f>C60</f>
        <v>TSI 652</v>
      </c>
      <c r="G71" s="186" t="str">
        <f>D60</f>
        <v>Manajemen Proyek</v>
      </c>
    </row>
    <row r="72" spans="1:7">
      <c r="A72" s="202"/>
      <c r="B72" s="47">
        <f t="shared" si="6"/>
        <v>5</v>
      </c>
      <c r="C72" s="48" t="s">
        <v>232</v>
      </c>
      <c r="D72" s="59" t="s">
        <v>31</v>
      </c>
      <c r="E72" s="73">
        <v>2</v>
      </c>
      <c r="F72" s="184" t="str">
        <f>C59</f>
        <v>TSI 552</v>
      </c>
      <c r="G72" s="186" t="str">
        <f>D59</f>
        <v>Rekayasa Irigasi</v>
      </c>
    </row>
    <row r="73" spans="1:7">
      <c r="A73" s="202"/>
      <c r="B73" s="47">
        <f t="shared" si="6"/>
        <v>6</v>
      </c>
      <c r="C73" s="48" t="s">
        <v>272</v>
      </c>
      <c r="D73" s="59" t="s">
        <v>95</v>
      </c>
      <c r="E73" s="73">
        <v>2</v>
      </c>
      <c r="F73" s="184" t="str">
        <f>C61</f>
        <v>TSI 752</v>
      </c>
      <c r="G73" s="186" t="str">
        <f>D61</f>
        <v>Metode Pelaksanaan Konstruksi</v>
      </c>
    </row>
    <row r="74" spans="1:7">
      <c r="A74" s="202"/>
      <c r="B74" s="47">
        <f t="shared" si="6"/>
        <v>7</v>
      </c>
      <c r="C74" s="48" t="s">
        <v>273</v>
      </c>
      <c r="D74" s="59" t="s">
        <v>40</v>
      </c>
      <c r="E74" s="73">
        <v>2</v>
      </c>
      <c r="F74" s="184" t="str">
        <f>C60</f>
        <v>TSI 652</v>
      </c>
      <c r="G74" s="186" t="str">
        <f>D60</f>
        <v>Manajemen Proyek</v>
      </c>
    </row>
    <row r="75" spans="1:7">
      <c r="A75" s="202"/>
      <c r="B75" s="249">
        <f t="shared" si="6"/>
        <v>8</v>
      </c>
      <c r="C75" s="99" t="s">
        <v>41</v>
      </c>
      <c r="D75" s="100" t="s">
        <v>64</v>
      </c>
      <c r="E75" s="246">
        <v>2</v>
      </c>
      <c r="F75" s="184" t="str">
        <f>C47</f>
        <v>TSI 442</v>
      </c>
      <c r="G75" s="186" t="str">
        <f>D47</f>
        <v>Mekanika Tanah II</v>
      </c>
    </row>
    <row r="76" spans="1:7">
      <c r="A76" s="202"/>
      <c r="B76" s="250"/>
      <c r="C76" s="99" t="s">
        <v>44</v>
      </c>
      <c r="D76" s="100" t="s">
        <v>34</v>
      </c>
      <c r="E76" s="247"/>
      <c r="F76" s="184" t="str">
        <f>C35&amp;", "&amp;C28</f>
        <v>TSI 432, TSI 522</v>
      </c>
      <c r="G76" s="186" t="str">
        <f>D35&amp;", "&amp;D28</f>
        <v>Rekayasa Hidrologi, Hidrolika</v>
      </c>
    </row>
    <row r="77" spans="1:7">
      <c r="A77" s="202"/>
      <c r="B77" s="251"/>
      <c r="C77" s="99" t="s">
        <v>47</v>
      </c>
      <c r="D77" s="100" t="s">
        <v>96</v>
      </c>
      <c r="E77" s="248"/>
      <c r="F77" s="184" t="str">
        <f>C56</f>
        <v>TSI 252</v>
      </c>
      <c r="G77" s="186" t="str">
        <f>D56</f>
        <v>Analisis Struktur IV</v>
      </c>
    </row>
    <row r="78" spans="1:7">
      <c r="A78" s="202"/>
      <c r="B78" s="252">
        <f>B75+1</f>
        <v>9</v>
      </c>
      <c r="C78" s="101" t="s">
        <v>42</v>
      </c>
      <c r="D78" s="102" t="s">
        <v>104</v>
      </c>
      <c r="E78" s="265">
        <v>2</v>
      </c>
      <c r="F78" s="184" t="str">
        <f>C40</f>
        <v>TSI 932</v>
      </c>
      <c r="G78" s="186" t="str">
        <f>D40</f>
        <v>Rekayasa Transportasi</v>
      </c>
    </row>
    <row r="79" spans="1:7">
      <c r="A79" s="202"/>
      <c r="B79" s="253"/>
      <c r="C79" s="101" t="s">
        <v>45</v>
      </c>
      <c r="D79" s="102" t="s">
        <v>63</v>
      </c>
      <c r="E79" s="266"/>
      <c r="F79" s="184" t="str">
        <f>C35</f>
        <v>TSI 432</v>
      </c>
      <c r="G79" s="186" t="str">
        <f>D35</f>
        <v>Rekayasa Hidrologi</v>
      </c>
    </row>
    <row r="80" spans="1:7">
      <c r="A80" s="202"/>
      <c r="B80" s="254"/>
      <c r="C80" s="101" t="s">
        <v>48</v>
      </c>
      <c r="D80" s="102" t="s">
        <v>98</v>
      </c>
      <c r="E80" s="267"/>
      <c r="F80" s="184" t="str">
        <f>C57</f>
        <v>TSI 352</v>
      </c>
      <c r="G80" s="186" t="str">
        <f>D57</f>
        <v>Struktur Beton Bertulang II</v>
      </c>
    </row>
    <row r="81" spans="1:7">
      <c r="A81" s="202"/>
      <c r="B81" s="257">
        <f>B78+1</f>
        <v>10</v>
      </c>
      <c r="C81" s="103" t="s">
        <v>43</v>
      </c>
      <c r="D81" s="104" t="s">
        <v>33</v>
      </c>
      <c r="E81" s="268">
        <v>2</v>
      </c>
      <c r="F81" s="184" t="str">
        <f>C39</f>
        <v>TSI 832</v>
      </c>
      <c r="G81" s="186" t="str">
        <f>D39</f>
        <v>Geometrik Jalan Raya</v>
      </c>
    </row>
    <row r="82" spans="1:7">
      <c r="A82" s="202"/>
      <c r="B82" s="258"/>
      <c r="C82" s="103" t="s">
        <v>46</v>
      </c>
      <c r="D82" s="104" t="s">
        <v>105</v>
      </c>
      <c r="E82" s="269"/>
      <c r="F82" s="184" t="str">
        <f>C28</f>
        <v>TSI 522</v>
      </c>
      <c r="G82" s="186" t="str">
        <f>D28</f>
        <v>Hidrolika</v>
      </c>
    </row>
    <row r="83" spans="1:7">
      <c r="A83" s="202"/>
      <c r="B83" s="259"/>
      <c r="C83" s="103" t="s">
        <v>49</v>
      </c>
      <c r="D83" s="104" t="s">
        <v>36</v>
      </c>
      <c r="E83" s="270"/>
      <c r="F83" s="184" t="str">
        <f>C56</f>
        <v>TSI 252</v>
      </c>
      <c r="G83" s="186" t="str">
        <f>D56</f>
        <v>Analisis Struktur IV</v>
      </c>
    </row>
    <row r="84" spans="1:7">
      <c r="A84" s="203"/>
      <c r="B84" s="53"/>
      <c r="C84" s="215" t="s">
        <v>122</v>
      </c>
      <c r="D84" s="216"/>
      <c r="E84" s="159">
        <f>SUM(E68:E81)</f>
        <v>20</v>
      </c>
      <c r="F84" s="191"/>
      <c r="G84" s="192"/>
    </row>
    <row r="85" spans="1:7">
      <c r="A85" s="204" t="s">
        <v>118</v>
      </c>
      <c r="B85" s="55">
        <v>1</v>
      </c>
      <c r="C85" s="90" t="s">
        <v>276</v>
      </c>
      <c r="D85" s="68" t="s">
        <v>93</v>
      </c>
      <c r="E85" s="73">
        <v>3</v>
      </c>
      <c r="F85" s="184" t="str">
        <f>C44</f>
        <v>TSI 142</v>
      </c>
      <c r="G85" s="186" t="str">
        <f>D44</f>
        <v>Bahasa Indonesia dan Tata Penulisan Ilmiah</v>
      </c>
    </row>
    <row r="86" spans="1:7">
      <c r="A86" s="202"/>
      <c r="B86" s="55">
        <f>B85+1</f>
        <v>2</v>
      </c>
      <c r="C86" s="91" t="s">
        <v>282</v>
      </c>
      <c r="D86" s="88" t="s">
        <v>130</v>
      </c>
      <c r="E86" s="73">
        <v>1</v>
      </c>
      <c r="F86" s="184"/>
      <c r="G86" s="186"/>
    </row>
    <row r="87" spans="1:7">
      <c r="A87" s="202"/>
      <c r="B87" s="55">
        <f>B86+1</f>
        <v>3</v>
      </c>
      <c r="C87" s="91" t="s">
        <v>242</v>
      </c>
      <c r="D87" s="65" t="s">
        <v>97</v>
      </c>
      <c r="E87" s="73">
        <v>2</v>
      </c>
      <c r="F87" s="184"/>
      <c r="G87" s="186"/>
    </row>
    <row r="88" spans="1:7">
      <c r="A88" s="202"/>
      <c r="B88" s="249">
        <f>B87+1</f>
        <v>4</v>
      </c>
      <c r="C88" s="99" t="s">
        <v>140</v>
      </c>
      <c r="D88" s="100" t="s">
        <v>129</v>
      </c>
      <c r="E88" s="246">
        <v>2</v>
      </c>
      <c r="F88" s="184" t="str">
        <f>C81</f>
        <v>TST 362</v>
      </c>
      <c r="G88" s="186" t="str">
        <f>D81</f>
        <v>Rekayasa Lalulintas</v>
      </c>
    </row>
    <row r="89" spans="1:7">
      <c r="A89" s="202"/>
      <c r="B89" s="250"/>
      <c r="C89" s="99" t="s">
        <v>146</v>
      </c>
      <c r="D89" s="100" t="s">
        <v>35</v>
      </c>
      <c r="E89" s="247"/>
      <c r="F89" s="184" t="str">
        <f>C79</f>
        <v>TSH 262</v>
      </c>
      <c r="G89" s="186" t="str">
        <f>D79</f>
        <v>Hidrologi Terapan</v>
      </c>
    </row>
    <row r="90" spans="1:7">
      <c r="A90" s="202"/>
      <c r="B90" s="251"/>
      <c r="C90" s="99" t="s">
        <v>143</v>
      </c>
      <c r="D90" s="100" t="s">
        <v>127</v>
      </c>
      <c r="E90" s="248"/>
      <c r="F90" s="184" t="str">
        <f>C48&amp;", "&amp;C57</f>
        <v>TSI 542, TSI 352</v>
      </c>
      <c r="G90" s="186" t="str">
        <f>D48&amp;", "&amp;D57</f>
        <v>Struktur Baja II, Struktur Beton Bertulang II</v>
      </c>
    </row>
    <row r="91" spans="1:7">
      <c r="A91" s="202"/>
      <c r="B91" s="252">
        <f>B88+1</f>
        <v>5</v>
      </c>
      <c r="C91" s="101" t="s">
        <v>141</v>
      </c>
      <c r="D91" s="102" t="s">
        <v>18</v>
      </c>
      <c r="E91" s="265">
        <v>2</v>
      </c>
      <c r="F91" s="184" t="str">
        <f>C75</f>
        <v>TST 162</v>
      </c>
      <c r="G91" s="186" t="str">
        <f>D75</f>
        <v>Perkerasan Jalan Raya</v>
      </c>
    </row>
    <row r="92" spans="1:7">
      <c r="A92" s="202"/>
      <c r="B92" s="253"/>
      <c r="C92" s="101" t="s">
        <v>147</v>
      </c>
      <c r="D92" s="102" t="s">
        <v>21</v>
      </c>
      <c r="E92" s="266"/>
      <c r="F92" s="184" t="str">
        <f>C59</f>
        <v>TSI 552</v>
      </c>
      <c r="G92" s="186" t="str">
        <f>D59</f>
        <v>Rekayasa Irigasi</v>
      </c>
    </row>
    <row r="93" spans="1:7">
      <c r="A93" s="202"/>
      <c r="B93" s="254"/>
      <c r="C93" s="101" t="s">
        <v>144</v>
      </c>
      <c r="D93" s="102" t="s">
        <v>134</v>
      </c>
      <c r="E93" s="267"/>
      <c r="F93" s="184" t="str">
        <f>C48</f>
        <v>TSI 542</v>
      </c>
      <c r="G93" s="186" t="str">
        <f>D48</f>
        <v>Struktur Baja II</v>
      </c>
    </row>
    <row r="94" spans="1:7">
      <c r="A94" s="202"/>
      <c r="B94" s="257">
        <f>B91+1</f>
        <v>6</v>
      </c>
      <c r="C94" s="103" t="s">
        <v>283</v>
      </c>
      <c r="D94" s="104" t="s">
        <v>100</v>
      </c>
      <c r="E94" s="260">
        <v>2</v>
      </c>
      <c r="F94" s="184" t="str">
        <f>C75</f>
        <v>TST 162</v>
      </c>
      <c r="G94" s="186" t="str">
        <f>D75</f>
        <v>Perkerasan Jalan Raya</v>
      </c>
    </row>
    <row r="95" spans="1:7">
      <c r="A95" s="202"/>
      <c r="B95" s="258"/>
      <c r="C95" s="103" t="s">
        <v>284</v>
      </c>
      <c r="D95" s="104" t="s">
        <v>103</v>
      </c>
      <c r="E95" s="261"/>
      <c r="F95" s="184" t="str">
        <f>C82</f>
        <v>TSH 362</v>
      </c>
      <c r="G95" s="186" t="str">
        <f>D82</f>
        <v>Hidrolika Saluran Tertutup</v>
      </c>
    </row>
    <row r="96" spans="1:7">
      <c r="A96" s="202"/>
      <c r="B96" s="259"/>
      <c r="C96" s="103" t="s">
        <v>286</v>
      </c>
      <c r="D96" s="104" t="s">
        <v>99</v>
      </c>
      <c r="E96" s="262"/>
      <c r="F96" s="184" t="str">
        <f>C57&amp;", "&amp;C48</f>
        <v>TSI 352, TSI 542</v>
      </c>
      <c r="G96" s="186" t="str">
        <f>D57&amp;", "&amp;D48</f>
        <v>Struktur Beton Bertulang II, Struktur Baja II</v>
      </c>
    </row>
    <row r="97" spans="1:7">
      <c r="A97" s="202"/>
      <c r="B97" s="55">
        <f>B94+1</f>
        <v>7</v>
      </c>
      <c r="C97" s="105" t="s">
        <v>278</v>
      </c>
      <c r="D97" s="65" t="s">
        <v>139</v>
      </c>
      <c r="E97" s="73">
        <v>6</v>
      </c>
      <c r="F97" s="184"/>
      <c r="G97" s="186"/>
    </row>
    <row r="98" spans="1:7">
      <c r="A98" s="205"/>
      <c r="B98" s="53"/>
      <c r="C98" s="215" t="s">
        <v>121</v>
      </c>
      <c r="D98" s="216"/>
      <c r="E98" s="159">
        <f>SUM(E85:E97)</f>
        <v>18</v>
      </c>
      <c r="F98" s="189"/>
      <c r="G98" s="190"/>
    </row>
    <row r="99" spans="1:7">
      <c r="A99" s="206" t="s">
        <v>119</v>
      </c>
      <c r="B99" s="63">
        <v>1</v>
      </c>
      <c r="C99" s="90" t="s">
        <v>274</v>
      </c>
      <c r="D99" s="67" t="s">
        <v>128</v>
      </c>
      <c r="E99" s="73">
        <v>3</v>
      </c>
      <c r="F99" s="184"/>
      <c r="G99" s="186"/>
    </row>
    <row r="100" spans="1:7">
      <c r="A100" s="202"/>
      <c r="B100" s="64">
        <f>B99+1</f>
        <v>2</v>
      </c>
      <c r="C100" s="91" t="s">
        <v>275</v>
      </c>
      <c r="D100" s="68" t="s">
        <v>106</v>
      </c>
      <c r="E100" s="73">
        <v>4</v>
      </c>
      <c r="F100" s="184" t="str">
        <f>C86</f>
        <v>TSI 271</v>
      </c>
      <c r="G100" s="186" t="str">
        <f>D86</f>
        <v>Proposal Skripsi</v>
      </c>
    </row>
    <row r="101" spans="1:7">
      <c r="A101" s="202"/>
      <c r="B101" s="64">
        <f>B100+1</f>
        <v>3</v>
      </c>
      <c r="C101" s="94" t="s">
        <v>279</v>
      </c>
      <c r="D101" s="65" t="s">
        <v>139</v>
      </c>
      <c r="E101" s="73">
        <v>2</v>
      </c>
      <c r="F101" s="184" t="s">
        <v>132</v>
      </c>
      <c r="G101" s="186" t="s">
        <v>132</v>
      </c>
    </row>
    <row r="102" spans="1:7" ht="13.5" thickBot="1">
      <c r="A102" s="203"/>
      <c r="B102" s="53"/>
      <c r="C102" s="215" t="s">
        <v>120</v>
      </c>
      <c r="D102" s="216"/>
      <c r="E102" s="181">
        <f>SUM(E99:E101)</f>
        <v>9</v>
      </c>
      <c r="F102" s="195"/>
      <c r="G102" s="196"/>
    </row>
    <row r="103" spans="1:7" ht="20.25" thickTop="1" thickBot="1">
      <c r="A103" s="224" t="s">
        <v>110</v>
      </c>
      <c r="B103" s="225"/>
      <c r="C103" s="225"/>
      <c r="D103" s="226"/>
      <c r="E103" s="182">
        <f>E102+E98+E84+E67+E54+E43+E31+E20</f>
        <v>145</v>
      </c>
      <c r="F103" s="193"/>
      <c r="G103" s="194"/>
    </row>
    <row r="104" spans="1:7" ht="19.5" thickTop="1">
      <c r="A104" s="3"/>
      <c r="B104" s="3"/>
      <c r="C104" s="3"/>
      <c r="D104" s="13"/>
      <c r="E104" s="11"/>
      <c r="F104" s="4"/>
      <c r="G104" s="4"/>
    </row>
    <row r="105" spans="1:7" ht="18.75">
      <c r="A105" s="3"/>
      <c r="B105" s="3"/>
      <c r="C105" s="3"/>
      <c r="D105" s="13"/>
      <c r="E105" s="11"/>
      <c r="F105" s="4"/>
      <c r="G105" s="4"/>
    </row>
    <row r="106" spans="1:7" ht="18.75">
      <c r="A106" s="3"/>
      <c r="B106" s="23" t="s">
        <v>86</v>
      </c>
      <c r="C106" s="3"/>
      <c r="D106" s="5"/>
      <c r="E106" s="4"/>
      <c r="F106" s="4"/>
      <c r="G106" s="4"/>
    </row>
    <row r="107" spans="1:7" ht="15.75">
      <c r="B107" s="12" t="s">
        <v>145</v>
      </c>
    </row>
    <row r="108" spans="1:7">
      <c r="A108" s="24"/>
      <c r="B108" s="207" t="s">
        <v>102</v>
      </c>
      <c r="C108" s="209" t="s">
        <v>0</v>
      </c>
      <c r="D108" s="255" t="s">
        <v>1</v>
      </c>
      <c r="E108" s="244" t="s">
        <v>2</v>
      </c>
      <c r="F108" s="240" t="s">
        <v>0</v>
      </c>
      <c r="G108" s="240" t="s">
        <v>310</v>
      </c>
    </row>
    <row r="109" spans="1:7">
      <c r="A109" s="24"/>
      <c r="B109" s="208"/>
      <c r="C109" s="210"/>
      <c r="D109" s="256"/>
      <c r="E109" s="245"/>
      <c r="F109" s="241"/>
      <c r="G109" s="241"/>
    </row>
    <row r="110" spans="1:7">
      <c r="B110" s="140">
        <v>1</v>
      </c>
      <c r="C110" s="141" t="s">
        <v>54</v>
      </c>
      <c r="D110" s="178" t="s">
        <v>314</v>
      </c>
      <c r="E110" s="143">
        <v>2</v>
      </c>
      <c r="F110" s="180" t="str">
        <f>C61</f>
        <v>TSI 752</v>
      </c>
      <c r="G110" s="144" t="str">
        <f>D61</f>
        <v>Metode Pelaksanaan Konstruksi</v>
      </c>
    </row>
    <row r="111" spans="1:7">
      <c r="B111" s="145">
        <f>B110+1</f>
        <v>2</v>
      </c>
      <c r="C111" s="146" t="s">
        <v>55</v>
      </c>
      <c r="D111" s="168" t="s">
        <v>313</v>
      </c>
      <c r="E111" s="148">
        <v>2</v>
      </c>
      <c r="F111" s="179" t="str">
        <f>C18</f>
        <v>TSI 412</v>
      </c>
      <c r="G111" s="149" t="str">
        <f>D18</f>
        <v>Gambar Struktur Bangunan I</v>
      </c>
    </row>
    <row r="112" spans="1:7" ht="25.5">
      <c r="B112" s="145">
        <f t="shared" ref="B112:B118" si="7">B111+1</f>
        <v>3</v>
      </c>
      <c r="C112" s="146" t="s">
        <v>56</v>
      </c>
      <c r="D112" s="168" t="s">
        <v>37</v>
      </c>
      <c r="E112" s="148">
        <v>2</v>
      </c>
      <c r="F112" s="179" t="str">
        <f>C19&amp;","&amp;C61</f>
        <v>TSI 512,TSI 752</v>
      </c>
      <c r="G112" s="176" t="str">
        <f>D19&amp;", "&amp;D61</f>
        <v>Teknologi Bahan Konstruksi, Metode Pelaksanaan Konstruksi</v>
      </c>
    </row>
    <row r="113" spans="2:7">
      <c r="B113" s="145">
        <f t="shared" si="7"/>
        <v>4</v>
      </c>
      <c r="C113" s="150" t="s">
        <v>148</v>
      </c>
      <c r="D113" s="168" t="s">
        <v>17</v>
      </c>
      <c r="E113" s="148">
        <v>2</v>
      </c>
      <c r="F113" s="179" t="str">
        <f>C56</f>
        <v>TSI 252</v>
      </c>
      <c r="G113" s="149" t="str">
        <f>D56</f>
        <v>Analisis Struktur IV</v>
      </c>
    </row>
    <row r="114" spans="2:7">
      <c r="B114" s="145">
        <f t="shared" si="7"/>
        <v>5</v>
      </c>
      <c r="C114" s="150" t="s">
        <v>149</v>
      </c>
      <c r="D114" s="168" t="s">
        <v>19</v>
      </c>
      <c r="E114" s="148">
        <v>2</v>
      </c>
      <c r="F114" s="179" t="str">
        <f>C28&amp;", "&amp;C40</f>
        <v>TSI 522, TSI 932</v>
      </c>
      <c r="G114" s="149" t="str">
        <f>D28&amp;","&amp;D40</f>
        <v>Hidrolika,Rekayasa Transportasi</v>
      </c>
    </row>
    <row r="115" spans="2:7">
      <c r="B115" s="145">
        <f t="shared" si="7"/>
        <v>6</v>
      </c>
      <c r="C115" s="150" t="s">
        <v>150</v>
      </c>
      <c r="D115" s="168" t="s">
        <v>20</v>
      </c>
      <c r="E115" s="148">
        <v>2</v>
      </c>
      <c r="F115" s="179" t="str">
        <f>C58</f>
        <v>TSI 452</v>
      </c>
      <c r="G115" s="149" t="str">
        <f>D58</f>
        <v>Desain Pondasi II</v>
      </c>
    </row>
    <row r="116" spans="2:7" ht="25.5">
      <c r="B116" s="151">
        <f t="shared" si="7"/>
        <v>7</v>
      </c>
      <c r="C116" s="165" t="s">
        <v>57</v>
      </c>
      <c r="D116" s="177" t="s">
        <v>22</v>
      </c>
      <c r="E116" s="154">
        <v>2</v>
      </c>
      <c r="F116" s="179" t="str">
        <f>C61&amp;", "&amp;C73</f>
        <v>TSI 752, TSI 662</v>
      </c>
      <c r="G116" s="176" t="str">
        <f>D61&amp;", "&amp;D73</f>
        <v>Metode Pelaksanaan Konstruksi, Perencanaan dan Pengendalian Proyek</v>
      </c>
    </row>
    <row r="117" spans="2:7" ht="25.5">
      <c r="B117" s="151">
        <f t="shared" si="7"/>
        <v>8</v>
      </c>
      <c r="C117" s="165" t="s">
        <v>59</v>
      </c>
      <c r="D117" s="177" t="s">
        <v>38</v>
      </c>
      <c r="E117" s="154">
        <v>2</v>
      </c>
      <c r="F117" s="179" t="str">
        <f>C44&amp;", "&amp;C85</f>
        <v>TSI 142, TSI 173</v>
      </c>
      <c r="G117" s="307" t="str">
        <f>D44&amp;", "&amp;D85</f>
        <v>Bahasa Indonesia dan Tata Penulisan Ilmiah, Metodologi Penelitian dan Presentasi</v>
      </c>
    </row>
    <row r="118" spans="2:7" ht="25.5">
      <c r="B118" s="151">
        <f t="shared" si="7"/>
        <v>9</v>
      </c>
      <c r="C118" s="165" t="s">
        <v>152</v>
      </c>
      <c r="D118" s="177" t="s">
        <v>126</v>
      </c>
      <c r="E118" s="154">
        <v>2</v>
      </c>
      <c r="F118" s="179" t="str">
        <f>C60&amp;", "&amp;C73</f>
        <v>TSI 652, TSI 662</v>
      </c>
      <c r="G118" s="176" t="str">
        <f>D60&amp;", "&amp;D73</f>
        <v>Manajemen Proyek, Perencanaan dan Pengendalian Proyek</v>
      </c>
    </row>
    <row r="119" spans="2:7">
      <c r="B119" s="198" t="s">
        <v>89</v>
      </c>
      <c r="C119" s="198"/>
      <c r="D119" s="198"/>
      <c r="E119" s="155">
        <f>SUM(E110:E118)</f>
        <v>18</v>
      </c>
      <c r="F119" s="156"/>
      <c r="G119" s="156"/>
    </row>
  </sheetData>
  <mergeCells count="45">
    <mergeCell ref="A32:A43"/>
    <mergeCell ref="C43:D43"/>
    <mergeCell ref="A44:A54"/>
    <mergeCell ref="B91:B93"/>
    <mergeCell ref="E91:E93"/>
    <mergeCell ref="C67:D67"/>
    <mergeCell ref="A68:A84"/>
    <mergeCell ref="C84:D84"/>
    <mergeCell ref="E78:E80"/>
    <mergeCell ref="B81:B83"/>
    <mergeCell ref="E81:E83"/>
    <mergeCell ref="B88:B90"/>
    <mergeCell ref="E88:E90"/>
    <mergeCell ref="B119:D119"/>
    <mergeCell ref="E108:E109"/>
    <mergeCell ref="E63:E65"/>
    <mergeCell ref="B63:B65"/>
    <mergeCell ref="B75:B77"/>
    <mergeCell ref="E75:E77"/>
    <mergeCell ref="B78:B80"/>
    <mergeCell ref="A103:D103"/>
    <mergeCell ref="B108:B109"/>
    <mergeCell ref="C108:C109"/>
    <mergeCell ref="D108:D109"/>
    <mergeCell ref="B94:B96"/>
    <mergeCell ref="C98:D98"/>
    <mergeCell ref="A99:A102"/>
    <mergeCell ref="C102:D102"/>
    <mergeCell ref="E94:E96"/>
    <mergeCell ref="G108:G109"/>
    <mergeCell ref="G9:G10"/>
    <mergeCell ref="A7:G7"/>
    <mergeCell ref="A9:A10"/>
    <mergeCell ref="B9:B10"/>
    <mergeCell ref="C9:C10"/>
    <mergeCell ref="D9:D10"/>
    <mergeCell ref="F9:F10"/>
    <mergeCell ref="C54:D54"/>
    <mergeCell ref="A11:A20"/>
    <mergeCell ref="C20:D20"/>
    <mergeCell ref="A21:A31"/>
    <mergeCell ref="C31:D31"/>
    <mergeCell ref="F108:F109"/>
    <mergeCell ref="E9:E10"/>
    <mergeCell ref="A85:A98"/>
  </mergeCells>
  <printOptions horizontalCentered="1"/>
  <pageMargins left="0.45" right="0.25" top="0.5" bottom="0.5" header="0.3" footer="0.3"/>
  <pageSetup paperSize="9" scale="87" orientation="portrait" horizontalDpi="4294967293" verticalDpi="4294967293" r:id="rId1"/>
  <rowBreaks count="2" manualBreakCount="2">
    <brk id="54" max="6" man="1"/>
    <brk id="105" max="6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32769" r:id="rId4">
          <objectPr defaultSize="0" autoPict="0" r:id="rId5">
            <anchor moveWithCells="1">
              <from>
                <xdr:col>1</xdr:col>
                <xdr:colOff>76200</xdr:colOff>
                <xdr:row>0</xdr:row>
                <xdr:rowOff>28575</xdr:rowOff>
              </from>
              <to>
                <xdr:col>3</xdr:col>
                <xdr:colOff>190500</xdr:colOff>
                <xdr:row>3</xdr:row>
                <xdr:rowOff>266700</xdr:rowOff>
              </to>
            </anchor>
          </objectPr>
        </oleObject>
      </mc:Choice>
      <mc:Fallback>
        <oleObject progId="Word.Picture.8" shapeId="3276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9"/>
  <sheetViews>
    <sheetView topLeftCell="B100" zoomScale="155" zoomScaleNormal="155" workbookViewId="0">
      <selection activeCell="D111" sqref="D111"/>
    </sheetView>
  </sheetViews>
  <sheetFormatPr defaultColWidth="9.7109375" defaultRowHeight="12.75"/>
  <cols>
    <col min="1" max="2" width="5.140625" style="2" customWidth="1"/>
    <col min="3" max="3" width="9.7109375" style="2"/>
    <col min="4" max="4" width="39.42578125" style="2" customWidth="1"/>
    <col min="5" max="5" width="4.28515625" style="2" customWidth="1"/>
    <col min="6" max="6" width="9.7109375" style="2"/>
    <col min="7" max="7" width="39.5703125" style="2" bestFit="1" customWidth="1"/>
    <col min="8" max="8" width="4.28515625" style="2" bestFit="1" customWidth="1"/>
    <col min="9" max="9" width="9.7109375" style="2"/>
    <col min="10" max="10" width="39.5703125" style="2" bestFit="1" customWidth="1"/>
    <col min="11" max="16384" width="9.7109375" style="2"/>
  </cols>
  <sheetData>
    <row r="1" spans="1:8" s="7" customFormat="1" ht="18.75">
      <c r="A1" s="6"/>
      <c r="B1" s="6"/>
      <c r="C1" s="6"/>
      <c r="D1" s="6"/>
      <c r="E1" s="6"/>
    </row>
    <row r="2" spans="1:8" s="7" customFormat="1" ht="17.25" customHeight="1">
      <c r="A2" s="8"/>
      <c r="B2" s="8"/>
      <c r="C2" s="8"/>
      <c r="D2" s="8"/>
      <c r="E2" s="8"/>
    </row>
    <row r="3" spans="1:8" s="7" customFormat="1" ht="17.25" customHeight="1">
      <c r="A3" s="8"/>
      <c r="B3" s="8"/>
      <c r="C3" s="8"/>
      <c r="D3" s="8"/>
      <c r="E3" s="8"/>
    </row>
    <row r="4" spans="1:8" s="7" customFormat="1" ht="25.5" customHeight="1">
      <c r="A4" s="9"/>
      <c r="B4" s="9"/>
      <c r="C4" s="9"/>
      <c r="D4" s="9"/>
      <c r="E4" s="9"/>
    </row>
    <row r="5" spans="1:8" s="7" customFormat="1" ht="21.75" customHeight="1" thickBot="1">
      <c r="A5" s="10"/>
      <c r="B5" s="10"/>
      <c r="C5" s="10"/>
      <c r="D5" s="10"/>
      <c r="E5" s="10"/>
      <c r="F5" s="139"/>
      <c r="G5" s="139"/>
      <c r="H5" s="139"/>
    </row>
    <row r="6" spans="1:8" ht="8.25" customHeight="1" thickTop="1">
      <c r="A6" s="1"/>
      <c r="B6" s="1"/>
      <c r="C6" s="1"/>
      <c r="D6" s="1"/>
      <c r="E6" s="1"/>
    </row>
    <row r="7" spans="1:8" ht="20.25">
      <c r="A7" s="231" t="s">
        <v>137</v>
      </c>
      <c r="B7" s="231"/>
      <c r="C7" s="231"/>
      <c r="D7" s="231"/>
      <c r="E7" s="231"/>
      <c r="F7" s="231"/>
      <c r="G7" s="231"/>
      <c r="H7" s="231"/>
    </row>
    <row r="8" spans="1:8" ht="13.5" thickBot="1">
      <c r="A8" s="1"/>
      <c r="B8" s="1"/>
      <c r="C8" s="1"/>
      <c r="D8" s="1"/>
      <c r="E8" s="1"/>
      <c r="G8" s="43" t="s">
        <v>308</v>
      </c>
    </row>
    <row r="9" spans="1:8" ht="13.5" thickTop="1">
      <c r="A9" s="232" t="s">
        <v>3</v>
      </c>
      <c r="B9" s="234" t="s">
        <v>102</v>
      </c>
      <c r="C9" s="234" t="s">
        <v>0</v>
      </c>
      <c r="D9" s="234" t="s">
        <v>311</v>
      </c>
      <c r="E9" s="234" t="s">
        <v>2</v>
      </c>
      <c r="F9" s="234" t="s">
        <v>0</v>
      </c>
      <c r="G9" s="263" t="s">
        <v>312</v>
      </c>
      <c r="H9" s="273" t="s">
        <v>2</v>
      </c>
    </row>
    <row r="10" spans="1:8" ht="13.5" thickBot="1">
      <c r="A10" s="233"/>
      <c r="B10" s="235"/>
      <c r="C10" s="235"/>
      <c r="D10" s="235"/>
      <c r="E10" s="235"/>
      <c r="F10" s="271"/>
      <c r="G10" s="272"/>
      <c r="H10" s="274"/>
    </row>
    <row r="11" spans="1:8" ht="13.5" thickTop="1">
      <c r="A11" s="201" t="s">
        <v>112</v>
      </c>
      <c r="B11" s="44">
        <v>1</v>
      </c>
      <c r="C11" s="72" t="s">
        <v>153</v>
      </c>
      <c r="D11" s="45" t="s">
        <v>68</v>
      </c>
      <c r="E11" s="72">
        <v>2</v>
      </c>
      <c r="F11" s="135" t="s">
        <v>153</v>
      </c>
      <c r="G11" s="121" t="s">
        <v>154</v>
      </c>
      <c r="H11" s="133">
        <v>2</v>
      </c>
    </row>
    <row r="12" spans="1:8">
      <c r="A12" s="202"/>
      <c r="B12" s="47">
        <f>B11+1</f>
        <v>2</v>
      </c>
      <c r="C12" s="73" t="s">
        <v>253</v>
      </c>
      <c r="D12" s="49" t="s">
        <v>81</v>
      </c>
      <c r="E12" s="73">
        <v>2</v>
      </c>
      <c r="F12" s="109" t="s">
        <v>155</v>
      </c>
      <c r="G12" s="119" t="s">
        <v>156</v>
      </c>
      <c r="H12" s="130">
        <v>3</v>
      </c>
    </row>
    <row r="13" spans="1:8">
      <c r="A13" s="202"/>
      <c r="B13" s="47">
        <f t="shared" ref="B13:B19" si="0">B12+1</f>
        <v>3</v>
      </c>
      <c r="C13" s="73" t="s">
        <v>254</v>
      </c>
      <c r="D13" s="49" t="s">
        <v>23</v>
      </c>
      <c r="E13" s="73">
        <v>3</v>
      </c>
      <c r="F13" s="109" t="s">
        <v>169</v>
      </c>
      <c r="G13" s="119" t="s">
        <v>23</v>
      </c>
      <c r="H13" s="130">
        <v>3</v>
      </c>
    </row>
    <row r="14" spans="1:8">
      <c r="A14" s="202"/>
      <c r="B14" s="47">
        <f t="shared" si="0"/>
        <v>4</v>
      </c>
      <c r="C14" s="73" t="s">
        <v>255</v>
      </c>
      <c r="D14" s="49" t="s">
        <v>24</v>
      </c>
      <c r="E14" s="73">
        <v>2</v>
      </c>
      <c r="F14" s="109" t="s">
        <v>170</v>
      </c>
      <c r="G14" s="119" t="s">
        <v>24</v>
      </c>
      <c r="H14" s="130">
        <v>2</v>
      </c>
    </row>
    <row r="15" spans="1:8">
      <c r="A15" s="202"/>
      <c r="B15" s="47">
        <f t="shared" si="0"/>
        <v>5</v>
      </c>
      <c r="C15" s="73" t="s">
        <v>256</v>
      </c>
      <c r="D15" s="49" t="s">
        <v>69</v>
      </c>
      <c r="E15" s="73">
        <v>2</v>
      </c>
      <c r="F15" s="109" t="s">
        <v>159</v>
      </c>
      <c r="G15" s="119" t="s">
        <v>160</v>
      </c>
      <c r="H15" s="130">
        <v>3</v>
      </c>
    </row>
    <row r="16" spans="1:8">
      <c r="A16" s="202"/>
      <c r="B16" s="47">
        <f t="shared" si="0"/>
        <v>6</v>
      </c>
      <c r="C16" s="73" t="s">
        <v>257</v>
      </c>
      <c r="D16" s="49" t="s">
        <v>70</v>
      </c>
      <c r="E16" s="73">
        <v>2</v>
      </c>
      <c r="F16" s="109" t="s">
        <v>161</v>
      </c>
      <c r="G16" s="119" t="s">
        <v>162</v>
      </c>
      <c r="H16" s="130">
        <v>2</v>
      </c>
    </row>
    <row r="17" spans="1:8">
      <c r="A17" s="202"/>
      <c r="B17" s="47">
        <f t="shared" si="0"/>
        <v>7</v>
      </c>
      <c r="C17" s="73" t="s">
        <v>267</v>
      </c>
      <c r="D17" s="49" t="s">
        <v>71</v>
      </c>
      <c r="E17" s="73">
        <v>3</v>
      </c>
      <c r="F17" s="109" t="s">
        <v>157</v>
      </c>
      <c r="G17" s="119" t="s">
        <v>158</v>
      </c>
      <c r="H17" s="130">
        <v>4</v>
      </c>
    </row>
    <row r="18" spans="1:8">
      <c r="A18" s="202"/>
      <c r="B18" s="47">
        <f t="shared" si="0"/>
        <v>8</v>
      </c>
      <c r="C18" s="73" t="s">
        <v>258</v>
      </c>
      <c r="D18" s="49" t="s">
        <v>72</v>
      </c>
      <c r="E18" s="73">
        <v>2</v>
      </c>
      <c r="F18" s="109" t="s">
        <v>165</v>
      </c>
      <c r="G18" s="119" t="s">
        <v>166</v>
      </c>
      <c r="H18" s="130">
        <v>2</v>
      </c>
    </row>
    <row r="19" spans="1:8">
      <c r="A19" s="202"/>
      <c r="B19" s="47">
        <f t="shared" si="0"/>
        <v>9</v>
      </c>
      <c r="C19" s="73" t="s">
        <v>165</v>
      </c>
      <c r="D19" s="51" t="s">
        <v>174</v>
      </c>
      <c r="E19" s="74">
        <v>2</v>
      </c>
      <c r="F19" s="109" t="s">
        <v>173</v>
      </c>
      <c r="G19" s="120" t="s">
        <v>174</v>
      </c>
      <c r="H19" s="131">
        <v>2</v>
      </c>
    </row>
    <row r="20" spans="1:8">
      <c r="A20" s="203"/>
      <c r="B20" s="53"/>
      <c r="C20" s="215" t="s">
        <v>108</v>
      </c>
      <c r="D20" s="216"/>
      <c r="E20" s="96">
        <f>SUM(E11:E19)</f>
        <v>20</v>
      </c>
      <c r="F20" s="288"/>
      <c r="G20" s="215"/>
      <c r="H20" s="132">
        <f>SUM(H11:H19)</f>
        <v>23</v>
      </c>
    </row>
    <row r="21" spans="1:8">
      <c r="A21" s="204" t="s">
        <v>113</v>
      </c>
      <c r="B21" s="55">
        <v>1</v>
      </c>
      <c r="C21" s="56" t="s">
        <v>260</v>
      </c>
      <c r="D21" s="57" t="s">
        <v>73</v>
      </c>
      <c r="E21" s="95">
        <v>2</v>
      </c>
      <c r="F21" s="110" t="s">
        <v>167</v>
      </c>
      <c r="G21" s="121" t="s">
        <v>168</v>
      </c>
      <c r="H21" s="133">
        <v>2</v>
      </c>
    </row>
    <row r="22" spans="1:8">
      <c r="A22" s="202"/>
      <c r="B22" s="47">
        <f>B21+1</f>
        <v>2</v>
      </c>
      <c r="C22" s="48" t="s">
        <v>261</v>
      </c>
      <c r="D22" s="49" t="s">
        <v>4</v>
      </c>
      <c r="E22" s="73">
        <v>2</v>
      </c>
      <c r="F22" s="111" t="s">
        <v>185</v>
      </c>
      <c r="G22" s="119" t="s">
        <v>4</v>
      </c>
      <c r="H22" s="130">
        <v>2</v>
      </c>
    </row>
    <row r="23" spans="1:8">
      <c r="A23" s="202"/>
      <c r="B23" s="47">
        <f t="shared" ref="B23:B30" si="1">B22+1</f>
        <v>3</v>
      </c>
      <c r="C23" s="48" t="s">
        <v>167</v>
      </c>
      <c r="D23" s="49" t="s">
        <v>74</v>
      </c>
      <c r="E23" s="73">
        <v>2</v>
      </c>
      <c r="F23" s="111" t="s">
        <v>171</v>
      </c>
      <c r="G23" s="119" t="s">
        <v>172</v>
      </c>
      <c r="H23" s="130">
        <v>3</v>
      </c>
    </row>
    <row r="24" spans="1:8">
      <c r="A24" s="202"/>
      <c r="B24" s="47">
        <f t="shared" si="1"/>
        <v>4</v>
      </c>
      <c r="C24" s="48" t="s">
        <v>259</v>
      </c>
      <c r="D24" s="49" t="s">
        <v>75</v>
      </c>
      <c r="E24" s="73">
        <v>2</v>
      </c>
      <c r="F24" s="111" t="s">
        <v>177</v>
      </c>
      <c r="G24" s="119" t="s">
        <v>178</v>
      </c>
      <c r="H24" s="130">
        <v>2</v>
      </c>
    </row>
    <row r="25" spans="1:8">
      <c r="A25" s="202"/>
      <c r="B25" s="47">
        <f t="shared" si="1"/>
        <v>5</v>
      </c>
      <c r="C25" s="48" t="s">
        <v>173</v>
      </c>
      <c r="D25" s="59" t="s">
        <v>6</v>
      </c>
      <c r="E25" s="73">
        <v>2</v>
      </c>
      <c r="F25" s="111" t="s">
        <v>190</v>
      </c>
      <c r="G25" s="106" t="s">
        <v>6</v>
      </c>
      <c r="H25" s="130">
        <v>2</v>
      </c>
    </row>
    <row r="26" spans="1:8">
      <c r="A26" s="202"/>
      <c r="B26" s="47">
        <f t="shared" si="1"/>
        <v>6</v>
      </c>
      <c r="C26" s="48" t="s">
        <v>263</v>
      </c>
      <c r="D26" s="49" t="s">
        <v>307</v>
      </c>
      <c r="E26" s="73">
        <v>3</v>
      </c>
      <c r="F26" s="174" t="s">
        <v>48</v>
      </c>
      <c r="G26" s="175" t="s">
        <v>236</v>
      </c>
      <c r="H26" s="130">
        <v>2</v>
      </c>
    </row>
    <row r="27" spans="1:8">
      <c r="A27" s="202"/>
      <c r="B27" s="47">
        <f t="shared" si="1"/>
        <v>7</v>
      </c>
      <c r="C27" s="48" t="s">
        <v>177</v>
      </c>
      <c r="D27" s="59" t="s">
        <v>8</v>
      </c>
      <c r="E27" s="73">
        <v>2</v>
      </c>
      <c r="F27" s="111" t="s">
        <v>182</v>
      </c>
      <c r="G27" s="106" t="s">
        <v>8</v>
      </c>
      <c r="H27" s="130">
        <v>2</v>
      </c>
    </row>
    <row r="28" spans="1:8">
      <c r="A28" s="202"/>
      <c r="B28" s="47">
        <f t="shared" si="1"/>
        <v>8</v>
      </c>
      <c r="C28" s="48" t="s">
        <v>264</v>
      </c>
      <c r="D28" s="59" t="s">
        <v>25</v>
      </c>
      <c r="E28" s="73">
        <v>2</v>
      </c>
      <c r="F28" s="111" t="s">
        <v>193</v>
      </c>
      <c r="G28" s="106" t="s">
        <v>25</v>
      </c>
      <c r="H28" s="130">
        <v>2</v>
      </c>
    </row>
    <row r="29" spans="1:8">
      <c r="A29" s="202"/>
      <c r="B29" s="47">
        <f t="shared" si="1"/>
        <v>9</v>
      </c>
      <c r="C29" s="48" t="s">
        <v>265</v>
      </c>
      <c r="D29" s="59" t="s">
        <v>80</v>
      </c>
      <c r="E29" s="73">
        <v>2</v>
      </c>
      <c r="F29" s="111" t="s">
        <v>163</v>
      </c>
      <c r="G29" s="106" t="s">
        <v>164</v>
      </c>
      <c r="H29" s="130">
        <v>3</v>
      </c>
    </row>
    <row r="30" spans="1:8">
      <c r="A30" s="202"/>
      <c r="B30" s="47">
        <f t="shared" si="1"/>
        <v>10</v>
      </c>
      <c r="C30" s="48" t="s">
        <v>266</v>
      </c>
      <c r="D30" s="60" t="s">
        <v>9</v>
      </c>
      <c r="E30" s="73">
        <v>1</v>
      </c>
      <c r="F30" s="111" t="s">
        <v>192</v>
      </c>
      <c r="G30" s="122" t="s">
        <v>9</v>
      </c>
      <c r="H30" s="130">
        <v>1</v>
      </c>
    </row>
    <row r="31" spans="1:8">
      <c r="A31" s="205"/>
      <c r="B31" s="53"/>
      <c r="C31" s="215" t="s">
        <v>111</v>
      </c>
      <c r="D31" s="216"/>
      <c r="E31" s="96">
        <f>SUM(E21:E30)</f>
        <v>20</v>
      </c>
      <c r="F31" s="288"/>
      <c r="G31" s="215"/>
      <c r="H31" s="132">
        <f>SUM(H21:H30)</f>
        <v>21</v>
      </c>
    </row>
    <row r="32" spans="1:8">
      <c r="A32" s="206" t="s">
        <v>114</v>
      </c>
      <c r="B32" s="55">
        <f t="shared" ref="B32" si="2">B31+1</f>
        <v>1</v>
      </c>
      <c r="C32" s="48" t="s">
        <v>262</v>
      </c>
      <c r="D32" s="61" t="s">
        <v>82</v>
      </c>
      <c r="E32" s="73">
        <v>2</v>
      </c>
      <c r="F32" s="111" t="s">
        <v>180</v>
      </c>
      <c r="G32" s="123" t="s">
        <v>181</v>
      </c>
      <c r="H32" s="130">
        <v>3</v>
      </c>
    </row>
    <row r="33" spans="1:8">
      <c r="A33" s="202"/>
      <c r="B33" s="47">
        <f>B32+1</f>
        <v>2</v>
      </c>
      <c r="C33" s="48" t="s">
        <v>182</v>
      </c>
      <c r="D33" s="62" t="s">
        <v>79</v>
      </c>
      <c r="E33" s="73">
        <v>2</v>
      </c>
      <c r="F33" s="111" t="s">
        <v>214</v>
      </c>
      <c r="G33" s="124" t="s">
        <v>215</v>
      </c>
      <c r="H33" s="130">
        <v>2</v>
      </c>
    </row>
    <row r="34" spans="1:8">
      <c r="A34" s="202"/>
      <c r="B34" s="47">
        <f t="shared" ref="B34:B42" si="3">B33+1</f>
        <v>3</v>
      </c>
      <c r="C34" s="48" t="s">
        <v>183</v>
      </c>
      <c r="D34" s="49" t="s">
        <v>76</v>
      </c>
      <c r="E34" s="73">
        <v>2</v>
      </c>
      <c r="F34" s="111" t="s">
        <v>175</v>
      </c>
      <c r="G34" s="119" t="s">
        <v>176</v>
      </c>
      <c r="H34" s="130">
        <v>2</v>
      </c>
    </row>
    <row r="35" spans="1:8">
      <c r="A35" s="202"/>
      <c r="B35" s="47">
        <f t="shared" si="3"/>
        <v>4</v>
      </c>
      <c r="C35" s="48" t="s">
        <v>185</v>
      </c>
      <c r="D35" s="59" t="s">
        <v>11</v>
      </c>
      <c r="E35" s="73">
        <v>2</v>
      </c>
      <c r="F35" s="111" t="s">
        <v>213</v>
      </c>
      <c r="G35" s="106" t="s">
        <v>11</v>
      </c>
      <c r="H35" s="130">
        <v>2</v>
      </c>
    </row>
    <row r="36" spans="1:8">
      <c r="A36" s="202"/>
      <c r="B36" s="47">
        <f t="shared" si="3"/>
        <v>5</v>
      </c>
      <c r="C36" s="48" t="s">
        <v>186</v>
      </c>
      <c r="D36" s="59" t="s">
        <v>12</v>
      </c>
      <c r="E36" s="73">
        <v>2</v>
      </c>
      <c r="F36" s="111" t="s">
        <v>197</v>
      </c>
      <c r="G36" s="106" t="s">
        <v>12</v>
      </c>
      <c r="H36" s="130">
        <v>2</v>
      </c>
    </row>
    <row r="37" spans="1:8">
      <c r="A37" s="202"/>
      <c r="B37" s="47">
        <f t="shared" si="3"/>
        <v>6</v>
      </c>
      <c r="C37" s="48" t="s">
        <v>188</v>
      </c>
      <c r="D37" s="62" t="s">
        <v>7</v>
      </c>
      <c r="E37" s="73">
        <v>2</v>
      </c>
      <c r="F37" s="111" t="s">
        <v>188</v>
      </c>
      <c r="G37" s="124" t="s">
        <v>7</v>
      </c>
      <c r="H37" s="130">
        <v>2</v>
      </c>
    </row>
    <row r="38" spans="1:8">
      <c r="A38" s="202"/>
      <c r="B38" s="47">
        <f t="shared" si="3"/>
        <v>7</v>
      </c>
      <c r="C38" s="48" t="s">
        <v>189</v>
      </c>
      <c r="D38" s="59" t="s">
        <v>5</v>
      </c>
      <c r="E38" s="73">
        <v>2</v>
      </c>
      <c r="F38" s="111" t="s">
        <v>189</v>
      </c>
      <c r="G38" s="106" t="s">
        <v>5</v>
      </c>
      <c r="H38" s="130">
        <v>2</v>
      </c>
    </row>
    <row r="39" spans="1:8">
      <c r="A39" s="202"/>
      <c r="B39" s="47">
        <f t="shared" si="3"/>
        <v>8</v>
      </c>
      <c r="C39" s="48" t="s">
        <v>190</v>
      </c>
      <c r="D39" s="59" t="s">
        <v>61</v>
      </c>
      <c r="E39" s="73">
        <v>2</v>
      </c>
      <c r="F39" s="111" t="s">
        <v>203</v>
      </c>
      <c r="G39" s="106" t="s">
        <v>204</v>
      </c>
      <c r="H39" s="130">
        <v>2</v>
      </c>
    </row>
    <row r="40" spans="1:8">
      <c r="A40" s="202"/>
      <c r="B40" s="47">
        <f t="shared" si="3"/>
        <v>9</v>
      </c>
      <c r="C40" s="48" t="s">
        <v>191</v>
      </c>
      <c r="D40" s="62" t="s">
        <v>27</v>
      </c>
      <c r="E40" s="73">
        <v>2</v>
      </c>
      <c r="F40" s="111" t="s">
        <v>191</v>
      </c>
      <c r="G40" s="124" t="s">
        <v>27</v>
      </c>
      <c r="H40" s="130">
        <v>2</v>
      </c>
    </row>
    <row r="41" spans="1:8">
      <c r="A41" s="202"/>
      <c r="B41" s="47">
        <f t="shared" si="3"/>
        <v>10</v>
      </c>
      <c r="C41" s="48" t="s">
        <v>269</v>
      </c>
      <c r="D41" s="62" t="s">
        <v>29</v>
      </c>
      <c r="E41" s="73">
        <v>1</v>
      </c>
      <c r="F41" s="111" t="s">
        <v>207</v>
      </c>
      <c r="G41" s="124" t="s">
        <v>29</v>
      </c>
      <c r="H41" s="130">
        <v>1</v>
      </c>
    </row>
    <row r="42" spans="1:8">
      <c r="A42" s="202"/>
      <c r="B42" s="47">
        <f t="shared" si="3"/>
        <v>11</v>
      </c>
      <c r="C42" s="48" t="s">
        <v>268</v>
      </c>
      <c r="D42" s="59" t="s">
        <v>15</v>
      </c>
      <c r="E42" s="73">
        <v>1</v>
      </c>
      <c r="F42" s="111" t="s">
        <v>209</v>
      </c>
      <c r="G42" s="106" t="s">
        <v>15</v>
      </c>
      <c r="H42" s="130"/>
    </row>
    <row r="43" spans="1:8">
      <c r="A43" s="205"/>
      <c r="B43" s="53"/>
      <c r="C43" s="215" t="s">
        <v>125</v>
      </c>
      <c r="D43" s="216"/>
      <c r="E43" s="96">
        <f>SUM(E32:E42)</f>
        <v>20</v>
      </c>
      <c r="F43" s="288"/>
      <c r="G43" s="215"/>
      <c r="H43" s="132">
        <f>SUM(H32:H42)</f>
        <v>20</v>
      </c>
    </row>
    <row r="44" spans="1:8">
      <c r="A44" s="206" t="s">
        <v>115</v>
      </c>
      <c r="B44" s="47">
        <v>1</v>
      </c>
      <c r="C44" s="48" t="s">
        <v>193</v>
      </c>
      <c r="D44" s="59" t="s">
        <v>10</v>
      </c>
      <c r="E44" s="73">
        <v>2</v>
      </c>
      <c r="F44" s="111" t="s">
        <v>223</v>
      </c>
      <c r="G44" s="106" t="s">
        <v>10</v>
      </c>
      <c r="H44" s="130">
        <v>3</v>
      </c>
    </row>
    <row r="45" spans="1:8">
      <c r="A45" s="202"/>
      <c r="B45" s="47">
        <f>B44+1</f>
        <v>2</v>
      </c>
      <c r="C45" s="48" t="s">
        <v>194</v>
      </c>
      <c r="D45" s="59" t="s">
        <v>84</v>
      </c>
      <c r="E45" s="73">
        <v>2</v>
      </c>
      <c r="F45" s="111" t="s">
        <v>205</v>
      </c>
      <c r="G45" s="106" t="s">
        <v>206</v>
      </c>
      <c r="H45" s="130">
        <v>2</v>
      </c>
    </row>
    <row r="46" spans="1:8">
      <c r="A46" s="202"/>
      <c r="B46" s="47">
        <f t="shared" ref="B46:B53" si="4">B45+1</f>
        <v>3</v>
      </c>
      <c r="C46" s="48" t="s">
        <v>196</v>
      </c>
      <c r="D46" s="59" t="s">
        <v>90</v>
      </c>
      <c r="E46" s="73">
        <v>2</v>
      </c>
      <c r="F46" s="111" t="s">
        <v>186</v>
      </c>
      <c r="G46" s="106" t="s">
        <v>187</v>
      </c>
      <c r="H46" s="130">
        <v>2</v>
      </c>
    </row>
    <row r="47" spans="1:8">
      <c r="A47" s="202"/>
      <c r="B47" s="47">
        <f t="shared" si="4"/>
        <v>4</v>
      </c>
      <c r="C47" s="48" t="s">
        <v>197</v>
      </c>
      <c r="D47" s="59" t="s">
        <v>26</v>
      </c>
      <c r="E47" s="73">
        <v>2</v>
      </c>
      <c r="F47" s="111" t="s">
        <v>196</v>
      </c>
      <c r="G47" s="106" t="s">
        <v>26</v>
      </c>
      <c r="H47" s="130">
        <v>2</v>
      </c>
    </row>
    <row r="48" spans="1:8">
      <c r="A48" s="202"/>
      <c r="B48" s="47">
        <f t="shared" si="4"/>
        <v>5</v>
      </c>
      <c r="C48" s="48" t="s">
        <v>198</v>
      </c>
      <c r="D48" s="59" t="s">
        <v>28</v>
      </c>
      <c r="E48" s="73">
        <v>2</v>
      </c>
      <c r="F48" s="111" t="s">
        <v>202</v>
      </c>
      <c r="G48" s="106" t="s">
        <v>28</v>
      </c>
      <c r="H48" s="130">
        <v>2</v>
      </c>
    </row>
    <row r="49" spans="1:8">
      <c r="A49" s="202"/>
      <c r="B49" s="47">
        <f t="shared" si="4"/>
        <v>6</v>
      </c>
      <c r="C49" s="48" t="s">
        <v>200</v>
      </c>
      <c r="D49" s="59" t="s">
        <v>83</v>
      </c>
      <c r="E49" s="73">
        <v>2</v>
      </c>
      <c r="F49" s="111" t="s">
        <v>183</v>
      </c>
      <c r="G49" s="106" t="s">
        <v>184</v>
      </c>
      <c r="H49" s="130">
        <v>2</v>
      </c>
    </row>
    <row r="50" spans="1:8">
      <c r="A50" s="202"/>
      <c r="B50" s="47">
        <f t="shared" si="4"/>
        <v>7</v>
      </c>
      <c r="C50" s="48" t="s">
        <v>202</v>
      </c>
      <c r="D50" s="59" t="s">
        <v>91</v>
      </c>
      <c r="E50" s="73">
        <v>2</v>
      </c>
      <c r="F50" s="111" t="s">
        <v>220</v>
      </c>
      <c r="G50" s="106" t="s">
        <v>221</v>
      </c>
      <c r="H50" s="130">
        <v>2</v>
      </c>
    </row>
    <row r="51" spans="1:8">
      <c r="A51" s="202"/>
      <c r="B51" s="47">
        <f t="shared" si="4"/>
        <v>8</v>
      </c>
      <c r="C51" s="48" t="s">
        <v>203</v>
      </c>
      <c r="D51" s="59" t="s">
        <v>13</v>
      </c>
      <c r="E51" s="73">
        <v>2</v>
      </c>
      <c r="F51" s="111" t="s">
        <v>222</v>
      </c>
      <c r="G51" s="106" t="s">
        <v>13</v>
      </c>
      <c r="H51" s="130">
        <v>2</v>
      </c>
    </row>
    <row r="52" spans="1:8">
      <c r="A52" s="202"/>
      <c r="B52" s="47">
        <f t="shared" si="4"/>
        <v>9</v>
      </c>
      <c r="C52" s="48" t="s">
        <v>205</v>
      </c>
      <c r="D52" s="59" t="s">
        <v>67</v>
      </c>
      <c r="E52" s="73">
        <v>2</v>
      </c>
      <c r="F52" s="111" t="s">
        <v>216</v>
      </c>
      <c r="G52" s="106" t="s">
        <v>217</v>
      </c>
      <c r="H52" s="130">
        <v>2</v>
      </c>
    </row>
    <row r="53" spans="1:8">
      <c r="A53" s="202"/>
      <c r="B53" s="47">
        <f t="shared" si="4"/>
        <v>10</v>
      </c>
      <c r="C53" s="48" t="s">
        <v>270</v>
      </c>
      <c r="D53" s="62" t="s">
        <v>131</v>
      </c>
      <c r="E53" s="73">
        <v>1</v>
      </c>
      <c r="H53" s="130">
        <v>1</v>
      </c>
    </row>
    <row r="54" spans="1:8">
      <c r="A54" s="205"/>
      <c r="B54" s="53"/>
      <c r="C54" s="215" t="s">
        <v>124</v>
      </c>
      <c r="D54" s="216"/>
      <c r="E54" s="96">
        <f>SUM(E44:E53)</f>
        <v>19</v>
      </c>
      <c r="F54" s="288"/>
      <c r="G54" s="215"/>
      <c r="H54" s="132">
        <f>SUM(H44:H53)</f>
        <v>20</v>
      </c>
    </row>
    <row r="55" spans="1:8">
      <c r="A55" s="157" t="s">
        <v>116</v>
      </c>
      <c r="B55" s="47">
        <v>1</v>
      </c>
      <c r="C55" s="48" t="s">
        <v>213</v>
      </c>
      <c r="D55" s="59" t="s">
        <v>32</v>
      </c>
      <c r="E55" s="73">
        <v>2</v>
      </c>
      <c r="F55" s="111" t="s">
        <v>242</v>
      </c>
      <c r="G55" s="106" t="s">
        <v>32</v>
      </c>
      <c r="H55" s="130">
        <v>2</v>
      </c>
    </row>
    <row r="56" spans="1:8">
      <c r="A56" s="77"/>
      <c r="B56" s="47">
        <f>B55+1</f>
        <v>2</v>
      </c>
      <c r="C56" s="48" t="s">
        <v>214</v>
      </c>
      <c r="D56" s="59" t="s">
        <v>94</v>
      </c>
      <c r="E56" s="73">
        <v>2</v>
      </c>
      <c r="F56" s="111" t="s">
        <v>200</v>
      </c>
      <c r="G56" s="106" t="s">
        <v>201</v>
      </c>
      <c r="H56" s="130">
        <v>2</v>
      </c>
    </row>
    <row r="57" spans="1:8">
      <c r="A57" s="77"/>
      <c r="B57" s="47">
        <f t="shared" ref="B57:B61" si="5">B56+1</f>
        <v>3</v>
      </c>
      <c r="C57" s="48" t="s">
        <v>216</v>
      </c>
      <c r="D57" s="59" t="s">
        <v>85</v>
      </c>
      <c r="E57" s="73">
        <v>2</v>
      </c>
      <c r="F57" s="111" t="s">
        <v>194</v>
      </c>
      <c r="G57" s="106" t="s">
        <v>195</v>
      </c>
      <c r="H57" s="130">
        <v>2</v>
      </c>
    </row>
    <row r="58" spans="1:8">
      <c r="A58" s="77"/>
      <c r="B58" s="47">
        <f t="shared" si="5"/>
        <v>4</v>
      </c>
      <c r="C58" s="48" t="s">
        <v>218</v>
      </c>
      <c r="D58" s="59" t="s">
        <v>92</v>
      </c>
      <c r="E58" s="73">
        <v>2</v>
      </c>
      <c r="F58" s="111" t="s">
        <v>228</v>
      </c>
      <c r="G58" s="106" t="s">
        <v>229</v>
      </c>
      <c r="H58" s="130">
        <v>2</v>
      </c>
    </row>
    <row r="59" spans="1:8">
      <c r="A59" s="77"/>
      <c r="B59" s="47">
        <f t="shared" si="5"/>
        <v>5</v>
      </c>
      <c r="C59" s="48" t="s">
        <v>220</v>
      </c>
      <c r="D59" s="59" t="s">
        <v>62</v>
      </c>
      <c r="E59" s="73">
        <v>2</v>
      </c>
      <c r="F59" s="111" t="s">
        <v>198</v>
      </c>
      <c r="G59" s="106" t="s">
        <v>199</v>
      </c>
      <c r="H59" s="130">
        <v>2</v>
      </c>
    </row>
    <row r="60" spans="1:8">
      <c r="A60" s="77"/>
      <c r="B60" s="47">
        <f t="shared" si="5"/>
        <v>6</v>
      </c>
      <c r="C60" s="48" t="s">
        <v>222</v>
      </c>
      <c r="D60" s="59" t="s">
        <v>65</v>
      </c>
      <c r="E60" s="73">
        <v>2</v>
      </c>
      <c r="F60" s="111" t="s">
        <v>238</v>
      </c>
      <c r="G60" s="106" t="s">
        <v>239</v>
      </c>
      <c r="H60" s="130">
        <v>2</v>
      </c>
    </row>
    <row r="61" spans="1:8">
      <c r="A61" s="77"/>
      <c r="B61" s="47">
        <f t="shared" si="5"/>
        <v>7</v>
      </c>
      <c r="C61" s="48" t="s">
        <v>271</v>
      </c>
      <c r="D61" s="59" t="s">
        <v>88</v>
      </c>
      <c r="E61" s="73">
        <v>2</v>
      </c>
      <c r="F61" s="111" t="s">
        <v>249</v>
      </c>
      <c r="G61" s="106" t="s">
        <v>250</v>
      </c>
      <c r="H61" s="130">
        <v>2</v>
      </c>
    </row>
    <row r="62" spans="1:8">
      <c r="A62" s="77"/>
      <c r="B62" s="47">
        <f>B63+1</f>
        <v>9</v>
      </c>
      <c r="C62" s="48" t="s">
        <v>285</v>
      </c>
      <c r="D62" s="62" t="s">
        <v>30</v>
      </c>
      <c r="E62" s="73">
        <v>1</v>
      </c>
      <c r="F62" s="111" t="s">
        <v>208</v>
      </c>
      <c r="G62" s="124" t="s">
        <v>30</v>
      </c>
      <c r="H62" s="130">
        <v>1</v>
      </c>
    </row>
    <row r="63" spans="1:8">
      <c r="A63" s="77"/>
      <c r="B63" s="249">
        <f>B61+1</f>
        <v>8</v>
      </c>
      <c r="C63" s="99" t="s">
        <v>280</v>
      </c>
      <c r="D63" s="100" t="s">
        <v>14</v>
      </c>
      <c r="E63" s="275">
        <v>2</v>
      </c>
      <c r="F63" s="112" t="s">
        <v>210</v>
      </c>
      <c r="G63" s="125" t="s">
        <v>14</v>
      </c>
      <c r="H63" s="295">
        <v>1</v>
      </c>
    </row>
    <row r="64" spans="1:8">
      <c r="A64" s="77"/>
      <c r="B64" s="250"/>
      <c r="C64" s="99" t="s">
        <v>281</v>
      </c>
      <c r="D64" s="100" t="s">
        <v>87</v>
      </c>
      <c r="E64" s="276"/>
      <c r="F64" s="112" t="s">
        <v>224</v>
      </c>
      <c r="G64" s="125" t="s">
        <v>225</v>
      </c>
      <c r="H64" s="296" t="s">
        <v>306</v>
      </c>
    </row>
    <row r="65" spans="1:8">
      <c r="A65" s="77"/>
      <c r="B65" s="251"/>
      <c r="C65" s="99" t="s">
        <v>287</v>
      </c>
      <c r="D65" s="100" t="s">
        <v>101</v>
      </c>
      <c r="E65" s="277"/>
      <c r="F65" s="112" t="s">
        <v>211</v>
      </c>
      <c r="G65" s="125" t="s">
        <v>212</v>
      </c>
      <c r="H65" s="297" t="s">
        <v>306</v>
      </c>
    </row>
    <row r="66" spans="1:8">
      <c r="A66" s="77"/>
      <c r="B66" s="47">
        <f>B62+1</f>
        <v>10</v>
      </c>
      <c r="C66" s="48" t="s">
        <v>277</v>
      </c>
      <c r="D66" s="59" t="s">
        <v>142</v>
      </c>
      <c r="E66" s="73">
        <v>2</v>
      </c>
      <c r="F66" s="111" t="s">
        <v>264</v>
      </c>
      <c r="G66" s="106" t="s">
        <v>179</v>
      </c>
      <c r="H66" s="130">
        <v>2</v>
      </c>
    </row>
    <row r="67" spans="1:8">
      <c r="A67" s="158"/>
      <c r="B67" s="53"/>
      <c r="C67" s="215" t="s">
        <v>123</v>
      </c>
      <c r="D67" s="216"/>
      <c r="E67" s="96">
        <f>SUM(E55:E66)</f>
        <v>19</v>
      </c>
      <c r="F67" s="288"/>
      <c r="G67" s="215"/>
      <c r="H67" s="132">
        <f>SUM(H55:H66)</f>
        <v>18</v>
      </c>
    </row>
    <row r="68" spans="1:8">
      <c r="A68" s="204" t="s">
        <v>117</v>
      </c>
      <c r="B68" s="47">
        <v>1</v>
      </c>
      <c r="C68" s="48" t="s">
        <v>226</v>
      </c>
      <c r="D68" s="59" t="s">
        <v>58</v>
      </c>
      <c r="E68" s="73">
        <v>2</v>
      </c>
      <c r="F68" s="111" t="s">
        <v>151</v>
      </c>
      <c r="G68" s="106" t="s">
        <v>58</v>
      </c>
      <c r="H68" s="130">
        <v>2</v>
      </c>
    </row>
    <row r="69" spans="1:8">
      <c r="A69" s="202"/>
      <c r="B69" s="47">
        <f>B68+1</f>
        <v>2</v>
      </c>
      <c r="C69" s="48" t="s">
        <v>228</v>
      </c>
      <c r="D69" s="59" t="s">
        <v>66</v>
      </c>
      <c r="E69" s="73">
        <v>2</v>
      </c>
      <c r="F69" s="111" t="s">
        <v>247</v>
      </c>
      <c r="G69" s="106" t="s">
        <v>248</v>
      </c>
      <c r="H69" s="130">
        <v>2</v>
      </c>
    </row>
    <row r="70" spans="1:8">
      <c r="A70" s="202"/>
      <c r="B70" s="47">
        <f t="shared" ref="B70:B75" si="6">B69+1</f>
        <v>3</v>
      </c>
      <c r="C70" s="48" t="s">
        <v>230</v>
      </c>
      <c r="D70" s="59" t="s">
        <v>16</v>
      </c>
      <c r="E70" s="73">
        <v>2</v>
      </c>
      <c r="F70" s="111" t="s">
        <v>241</v>
      </c>
      <c r="G70" s="106" t="s">
        <v>16</v>
      </c>
      <c r="H70" s="130">
        <v>2</v>
      </c>
    </row>
    <row r="71" spans="1:8">
      <c r="A71" s="202"/>
      <c r="B71" s="47">
        <f t="shared" si="6"/>
        <v>4</v>
      </c>
      <c r="C71" s="48" t="s">
        <v>231</v>
      </c>
      <c r="D71" s="59" t="s">
        <v>39</v>
      </c>
      <c r="E71" s="73">
        <v>2</v>
      </c>
      <c r="F71" s="111" t="s">
        <v>231</v>
      </c>
      <c r="G71" s="106" t="s">
        <v>39</v>
      </c>
      <c r="H71" s="130">
        <v>2</v>
      </c>
    </row>
    <row r="72" spans="1:8">
      <c r="A72" s="202"/>
      <c r="B72" s="47">
        <f t="shared" si="6"/>
        <v>5</v>
      </c>
      <c r="C72" s="48" t="s">
        <v>232</v>
      </c>
      <c r="D72" s="59" t="s">
        <v>31</v>
      </c>
      <c r="E72" s="73">
        <v>2</v>
      </c>
      <c r="F72" s="111" t="s">
        <v>230</v>
      </c>
      <c r="G72" s="106" t="s">
        <v>31</v>
      </c>
      <c r="H72" s="130">
        <v>2</v>
      </c>
    </row>
    <row r="73" spans="1:8">
      <c r="A73" s="202"/>
      <c r="B73" s="47">
        <f t="shared" si="6"/>
        <v>6</v>
      </c>
      <c r="C73" s="48" t="s">
        <v>272</v>
      </c>
      <c r="D73" s="59" t="s">
        <v>95</v>
      </c>
      <c r="E73" s="73">
        <v>2</v>
      </c>
      <c r="F73" s="111" t="s">
        <v>59</v>
      </c>
      <c r="G73" s="106" t="s">
        <v>303</v>
      </c>
      <c r="H73" s="130">
        <v>2</v>
      </c>
    </row>
    <row r="74" spans="1:8">
      <c r="A74" s="202"/>
      <c r="B74" s="47">
        <f t="shared" si="6"/>
        <v>7</v>
      </c>
      <c r="C74" s="48" t="s">
        <v>273</v>
      </c>
      <c r="D74" s="59" t="s">
        <v>40</v>
      </c>
      <c r="E74" s="73">
        <v>2</v>
      </c>
      <c r="F74" s="111" t="s">
        <v>251</v>
      </c>
      <c r="G74" s="106" t="s">
        <v>40</v>
      </c>
      <c r="H74" s="130">
        <v>2</v>
      </c>
    </row>
    <row r="75" spans="1:8">
      <c r="A75" s="202"/>
      <c r="B75" s="249">
        <f t="shared" si="6"/>
        <v>8</v>
      </c>
      <c r="C75" s="99" t="s">
        <v>41</v>
      </c>
      <c r="D75" s="100" t="s">
        <v>64</v>
      </c>
      <c r="E75" s="275">
        <v>2</v>
      </c>
      <c r="F75" s="112" t="s">
        <v>41</v>
      </c>
      <c r="G75" s="125" t="s">
        <v>233</v>
      </c>
      <c r="H75" s="295">
        <v>2</v>
      </c>
    </row>
    <row r="76" spans="1:8">
      <c r="A76" s="202"/>
      <c r="B76" s="250"/>
      <c r="C76" s="99" t="s">
        <v>44</v>
      </c>
      <c r="D76" s="100" t="s">
        <v>34</v>
      </c>
      <c r="E76" s="276"/>
      <c r="F76" s="112" t="s">
        <v>44</v>
      </c>
      <c r="G76" s="125" t="s">
        <v>34</v>
      </c>
      <c r="H76" s="296" t="s">
        <v>304</v>
      </c>
    </row>
    <row r="77" spans="1:8">
      <c r="A77" s="202"/>
      <c r="B77" s="251"/>
      <c r="C77" s="99" t="s">
        <v>47</v>
      </c>
      <c r="D77" s="100" t="s">
        <v>96</v>
      </c>
      <c r="E77" s="277"/>
      <c r="F77" s="112" t="s">
        <v>218</v>
      </c>
      <c r="G77" s="125" t="s">
        <v>219</v>
      </c>
      <c r="H77" s="297" t="s">
        <v>304</v>
      </c>
    </row>
    <row r="78" spans="1:8">
      <c r="A78" s="202"/>
      <c r="B78" s="252">
        <f>B75+1</f>
        <v>9</v>
      </c>
      <c r="C78" s="101" t="s">
        <v>42</v>
      </c>
      <c r="D78" s="102" t="s">
        <v>104</v>
      </c>
      <c r="E78" s="278">
        <v>2</v>
      </c>
      <c r="F78" s="113" t="s">
        <v>140</v>
      </c>
      <c r="G78" s="126" t="s">
        <v>245</v>
      </c>
      <c r="H78" s="298">
        <v>2</v>
      </c>
    </row>
    <row r="79" spans="1:8">
      <c r="A79" s="202"/>
      <c r="B79" s="253"/>
      <c r="C79" s="101" t="s">
        <v>45</v>
      </c>
      <c r="D79" s="102" t="s">
        <v>63</v>
      </c>
      <c r="E79" s="279"/>
      <c r="F79" s="113" t="s">
        <v>45</v>
      </c>
      <c r="G79" s="126" t="s">
        <v>291</v>
      </c>
      <c r="H79" s="299" t="s">
        <v>304</v>
      </c>
    </row>
    <row r="80" spans="1:8">
      <c r="A80" s="202"/>
      <c r="B80" s="254"/>
      <c r="C80" s="101" t="s">
        <v>48</v>
      </c>
      <c r="D80" s="102" t="s">
        <v>98</v>
      </c>
      <c r="E80" s="280"/>
      <c r="F80" s="113" t="s">
        <v>47</v>
      </c>
      <c r="G80" s="126" t="s">
        <v>235</v>
      </c>
      <c r="H80" s="300" t="s">
        <v>304</v>
      </c>
    </row>
    <row r="81" spans="1:8">
      <c r="A81" s="202"/>
      <c r="B81" s="257">
        <f>B78+1</f>
        <v>10</v>
      </c>
      <c r="C81" s="103" t="s">
        <v>43</v>
      </c>
      <c r="D81" s="104" t="s">
        <v>33</v>
      </c>
      <c r="E81" s="281">
        <v>2</v>
      </c>
      <c r="F81" s="114" t="s">
        <v>43</v>
      </c>
      <c r="G81" s="127" t="s">
        <v>290</v>
      </c>
      <c r="H81" s="304">
        <v>2</v>
      </c>
    </row>
    <row r="82" spans="1:8">
      <c r="A82" s="202"/>
      <c r="B82" s="258"/>
      <c r="C82" s="103" t="s">
        <v>46</v>
      </c>
      <c r="D82" s="104" t="s">
        <v>105</v>
      </c>
      <c r="E82" s="282"/>
      <c r="F82" s="114" t="s">
        <v>46</v>
      </c>
      <c r="G82" s="127" t="s">
        <v>234</v>
      </c>
      <c r="H82" s="305" t="s">
        <v>304</v>
      </c>
    </row>
    <row r="83" spans="1:8">
      <c r="A83" s="202"/>
      <c r="B83" s="259"/>
      <c r="C83" s="103" t="s">
        <v>49</v>
      </c>
      <c r="D83" s="104" t="s">
        <v>36</v>
      </c>
      <c r="E83" s="283"/>
      <c r="F83" s="114" t="s">
        <v>49</v>
      </c>
      <c r="G83" s="127" t="s">
        <v>36</v>
      </c>
      <c r="H83" s="306" t="s">
        <v>304</v>
      </c>
    </row>
    <row r="84" spans="1:8">
      <c r="A84" s="203"/>
      <c r="B84" s="53"/>
      <c r="C84" s="215" t="s">
        <v>122</v>
      </c>
      <c r="D84" s="216"/>
      <c r="E84" s="96">
        <f>SUM(E68:E81)</f>
        <v>20</v>
      </c>
      <c r="F84" s="288"/>
      <c r="G84" s="215"/>
      <c r="H84" s="132">
        <f>SUM(H68:H83)</f>
        <v>20</v>
      </c>
    </row>
    <row r="85" spans="1:8">
      <c r="A85" s="204" t="s">
        <v>118</v>
      </c>
      <c r="B85" s="55">
        <v>1</v>
      </c>
      <c r="C85" s="90" t="s">
        <v>276</v>
      </c>
      <c r="D85" s="68" t="s">
        <v>93</v>
      </c>
      <c r="E85" s="73">
        <v>3</v>
      </c>
      <c r="F85" s="115" t="s">
        <v>226</v>
      </c>
      <c r="G85" s="65" t="s">
        <v>227</v>
      </c>
      <c r="H85" s="130">
        <v>2</v>
      </c>
    </row>
    <row r="86" spans="1:8">
      <c r="A86" s="202"/>
      <c r="B86" s="55">
        <f>B85+1</f>
        <v>2</v>
      </c>
      <c r="C86" s="91" t="s">
        <v>282</v>
      </c>
      <c r="D86" s="88" t="s">
        <v>130</v>
      </c>
      <c r="E86" s="73">
        <v>1</v>
      </c>
      <c r="F86" s="116"/>
      <c r="G86" s="128"/>
      <c r="H86" s="130"/>
    </row>
    <row r="87" spans="1:8">
      <c r="A87" s="202"/>
      <c r="B87" s="55">
        <f>B86+1</f>
        <v>3</v>
      </c>
      <c r="C87" s="91" t="s">
        <v>242</v>
      </c>
      <c r="D87" s="65" t="s">
        <v>97</v>
      </c>
      <c r="E87" s="73">
        <v>2</v>
      </c>
      <c r="F87" s="116" t="s">
        <v>240</v>
      </c>
      <c r="G87" s="65" t="s">
        <v>293</v>
      </c>
      <c r="H87" s="130">
        <v>2</v>
      </c>
    </row>
    <row r="88" spans="1:8">
      <c r="A88" s="202"/>
      <c r="B88" s="249">
        <f>B87+1</f>
        <v>4</v>
      </c>
      <c r="C88" s="99" t="s">
        <v>140</v>
      </c>
      <c r="D88" s="100" t="s">
        <v>129</v>
      </c>
      <c r="E88" s="275">
        <v>2</v>
      </c>
      <c r="F88" s="112" t="s">
        <v>42</v>
      </c>
      <c r="G88" s="125" t="s">
        <v>289</v>
      </c>
      <c r="H88" s="295">
        <v>2</v>
      </c>
    </row>
    <row r="89" spans="1:8">
      <c r="A89" s="202"/>
      <c r="B89" s="250"/>
      <c r="C89" s="99" t="s">
        <v>146</v>
      </c>
      <c r="D89" s="100" t="s">
        <v>35</v>
      </c>
      <c r="E89" s="276"/>
      <c r="F89" s="112" t="s">
        <v>146</v>
      </c>
      <c r="G89" s="125" t="s">
        <v>294</v>
      </c>
      <c r="H89" s="296" t="s">
        <v>304</v>
      </c>
    </row>
    <row r="90" spans="1:8">
      <c r="A90" s="202"/>
      <c r="B90" s="251"/>
      <c r="C90" s="99" t="s">
        <v>143</v>
      </c>
      <c r="D90" s="100" t="s">
        <v>127</v>
      </c>
      <c r="E90" s="277"/>
      <c r="F90" s="112" t="s">
        <v>143</v>
      </c>
      <c r="G90" s="125" t="s">
        <v>296</v>
      </c>
      <c r="H90" s="297" t="s">
        <v>304</v>
      </c>
    </row>
    <row r="91" spans="1:8">
      <c r="A91" s="202"/>
      <c r="B91" s="252">
        <f>B88+1</f>
        <v>5</v>
      </c>
      <c r="C91" s="101" t="s">
        <v>141</v>
      </c>
      <c r="D91" s="102" t="s">
        <v>18</v>
      </c>
      <c r="E91" s="278">
        <v>2</v>
      </c>
      <c r="F91" s="113" t="s">
        <v>141</v>
      </c>
      <c r="G91" s="126" t="s">
        <v>18</v>
      </c>
      <c r="H91" s="298">
        <v>2</v>
      </c>
    </row>
    <row r="92" spans="1:8">
      <c r="A92" s="202"/>
      <c r="B92" s="253"/>
      <c r="C92" s="101" t="s">
        <v>147</v>
      </c>
      <c r="D92" s="102" t="s">
        <v>21</v>
      </c>
      <c r="E92" s="279"/>
      <c r="F92" s="113" t="s">
        <v>147</v>
      </c>
      <c r="G92" s="126" t="s">
        <v>295</v>
      </c>
      <c r="H92" s="299" t="s">
        <v>304</v>
      </c>
    </row>
    <row r="93" spans="1:8">
      <c r="A93" s="202"/>
      <c r="B93" s="254"/>
      <c r="C93" s="101" t="s">
        <v>144</v>
      </c>
      <c r="D93" s="102" t="s">
        <v>134</v>
      </c>
      <c r="E93" s="280"/>
      <c r="F93" s="113" t="s">
        <v>144</v>
      </c>
      <c r="G93" s="126" t="s">
        <v>297</v>
      </c>
      <c r="H93" s="300" t="s">
        <v>304</v>
      </c>
    </row>
    <row r="94" spans="1:8">
      <c r="A94" s="202"/>
      <c r="B94" s="257">
        <f>B91+1</f>
        <v>6</v>
      </c>
      <c r="C94" s="103" t="s">
        <v>283</v>
      </c>
      <c r="D94" s="104" t="s">
        <v>100</v>
      </c>
      <c r="E94" s="284">
        <v>2</v>
      </c>
      <c r="F94" s="289" t="s">
        <v>243</v>
      </c>
      <c r="G94" s="292" t="s">
        <v>244</v>
      </c>
      <c r="H94" s="301">
        <v>3</v>
      </c>
    </row>
    <row r="95" spans="1:8">
      <c r="A95" s="202"/>
      <c r="B95" s="258"/>
      <c r="C95" s="103" t="s">
        <v>284</v>
      </c>
      <c r="D95" s="104" t="s">
        <v>103</v>
      </c>
      <c r="E95" s="285"/>
      <c r="F95" s="290"/>
      <c r="G95" s="293"/>
      <c r="H95" s="302"/>
    </row>
    <row r="96" spans="1:8">
      <c r="A96" s="202"/>
      <c r="B96" s="259"/>
      <c r="C96" s="103" t="s">
        <v>286</v>
      </c>
      <c r="D96" s="104" t="s">
        <v>99</v>
      </c>
      <c r="E96" s="286"/>
      <c r="F96" s="291"/>
      <c r="G96" s="294"/>
      <c r="H96" s="303" t="s">
        <v>305</v>
      </c>
    </row>
    <row r="97" spans="1:8">
      <c r="A97" s="202"/>
      <c r="B97" s="55">
        <f>B94+1</f>
        <v>7</v>
      </c>
      <c r="C97" s="105" t="s">
        <v>278</v>
      </c>
      <c r="D97" s="65" t="s">
        <v>139</v>
      </c>
      <c r="E97" s="73">
        <v>6</v>
      </c>
      <c r="F97" s="117"/>
      <c r="G97" s="65"/>
      <c r="H97" s="130">
        <v>5</v>
      </c>
    </row>
    <row r="98" spans="1:8">
      <c r="A98" s="205"/>
      <c r="B98" s="53"/>
      <c r="C98" s="215" t="s">
        <v>121</v>
      </c>
      <c r="D98" s="216"/>
      <c r="E98" s="96">
        <f>SUM(E85:E97)</f>
        <v>18</v>
      </c>
      <c r="F98" s="288"/>
      <c r="G98" s="215"/>
      <c r="H98" s="132">
        <f>SUM(H85:H97)</f>
        <v>16</v>
      </c>
    </row>
    <row r="99" spans="1:8">
      <c r="A99" s="206" t="s">
        <v>119</v>
      </c>
      <c r="B99" s="63">
        <v>1</v>
      </c>
      <c r="C99" s="90" t="s">
        <v>274</v>
      </c>
      <c r="D99" s="67" t="s">
        <v>128</v>
      </c>
      <c r="E99" s="73">
        <v>3</v>
      </c>
      <c r="F99" s="115" t="s">
        <v>246</v>
      </c>
      <c r="G99" s="129" t="s">
        <v>301</v>
      </c>
      <c r="H99" s="130">
        <v>3</v>
      </c>
    </row>
    <row r="100" spans="1:8">
      <c r="A100" s="202"/>
      <c r="B100" s="64">
        <f>B99+1</f>
        <v>2</v>
      </c>
      <c r="C100" s="91" t="s">
        <v>275</v>
      </c>
      <c r="D100" s="68" t="s">
        <v>106</v>
      </c>
      <c r="E100" s="73">
        <v>4</v>
      </c>
      <c r="F100" s="116" t="s">
        <v>252</v>
      </c>
      <c r="G100" s="65" t="s">
        <v>302</v>
      </c>
      <c r="H100" s="130">
        <v>4</v>
      </c>
    </row>
    <row r="101" spans="1:8">
      <c r="A101" s="202"/>
      <c r="B101" s="64">
        <f>B100+1</f>
        <v>3</v>
      </c>
      <c r="C101" s="94" t="s">
        <v>279</v>
      </c>
      <c r="D101" s="65" t="s">
        <v>139</v>
      </c>
      <c r="E101" s="73">
        <v>2</v>
      </c>
      <c r="F101" s="118"/>
      <c r="G101" s="65"/>
      <c r="H101" s="130"/>
    </row>
    <row r="102" spans="1:8" ht="13.5" thickBot="1">
      <c r="A102" s="203"/>
      <c r="B102" s="53"/>
      <c r="C102" s="215" t="s">
        <v>120</v>
      </c>
      <c r="D102" s="216"/>
      <c r="E102" s="97">
        <f>SUM(E99:E101)</f>
        <v>9</v>
      </c>
      <c r="F102" s="107"/>
      <c r="G102" s="107"/>
      <c r="H102" s="134">
        <f>SUM(H99:H101)</f>
        <v>7</v>
      </c>
    </row>
    <row r="103" spans="1:8" ht="20.25" customHeight="1" thickTop="1" thickBot="1">
      <c r="A103" s="224" t="s">
        <v>110</v>
      </c>
      <c r="B103" s="225"/>
      <c r="C103" s="225"/>
      <c r="D103" s="226"/>
      <c r="E103" s="98">
        <f>E102+E98+E84+E67+E54+E43+E31+E20</f>
        <v>145</v>
      </c>
      <c r="F103" s="108"/>
      <c r="G103" s="108"/>
      <c r="H103" s="138">
        <f>H102+H98+H84+H67+H54+H43+H31+H20</f>
        <v>145</v>
      </c>
    </row>
    <row r="104" spans="1:8" ht="20.25" customHeight="1" thickTop="1">
      <c r="A104" s="3"/>
      <c r="B104" s="3"/>
      <c r="C104" s="3"/>
      <c r="D104" s="13"/>
      <c r="E104" s="11"/>
    </row>
    <row r="105" spans="1:8" ht="19.5" customHeight="1">
      <c r="A105" s="3"/>
      <c r="B105" s="3"/>
      <c r="C105" s="3"/>
      <c r="D105" s="13"/>
      <c r="E105" s="11"/>
    </row>
    <row r="106" spans="1:8" ht="19.5" customHeight="1">
      <c r="A106" s="3"/>
      <c r="B106" s="23" t="s">
        <v>86</v>
      </c>
      <c r="C106" s="3"/>
      <c r="D106" s="5"/>
      <c r="E106" s="4"/>
    </row>
    <row r="107" spans="1:8" ht="16.5" customHeight="1">
      <c r="B107" s="12" t="s">
        <v>145</v>
      </c>
    </row>
    <row r="108" spans="1:8" ht="15" customHeight="1">
      <c r="A108" s="24"/>
      <c r="B108" s="207" t="s">
        <v>102</v>
      </c>
      <c r="C108" s="209" t="s">
        <v>0</v>
      </c>
      <c r="D108" s="255" t="s">
        <v>1</v>
      </c>
      <c r="E108" s="244" t="s">
        <v>2</v>
      </c>
      <c r="F108" s="209" t="s">
        <v>0</v>
      </c>
      <c r="G108" s="255" t="s">
        <v>1</v>
      </c>
      <c r="H108" s="244" t="s">
        <v>2</v>
      </c>
    </row>
    <row r="109" spans="1:8" ht="15" customHeight="1">
      <c r="A109" s="24"/>
      <c r="B109" s="208"/>
      <c r="C109" s="210"/>
      <c r="D109" s="256"/>
      <c r="E109" s="245"/>
      <c r="F109" s="210"/>
      <c r="G109" s="256"/>
      <c r="H109" s="245"/>
    </row>
    <row r="110" spans="1:8">
      <c r="B110" s="140">
        <v>1</v>
      </c>
      <c r="C110" s="141" t="s">
        <v>54</v>
      </c>
      <c r="D110" s="142" t="s">
        <v>314</v>
      </c>
      <c r="E110" s="143">
        <v>2</v>
      </c>
      <c r="F110" s="141" t="s">
        <v>50</v>
      </c>
      <c r="G110" s="142" t="s">
        <v>51</v>
      </c>
      <c r="H110" s="143">
        <v>2</v>
      </c>
    </row>
    <row r="111" spans="1:8">
      <c r="B111" s="145">
        <f>B110+1</f>
        <v>2</v>
      </c>
      <c r="C111" s="146" t="s">
        <v>55</v>
      </c>
      <c r="D111" s="147" t="s">
        <v>313</v>
      </c>
      <c r="E111" s="148">
        <v>2</v>
      </c>
      <c r="F111" s="146" t="s">
        <v>53</v>
      </c>
      <c r="G111" s="168" t="s">
        <v>237</v>
      </c>
      <c r="H111" s="148">
        <v>2</v>
      </c>
    </row>
    <row r="112" spans="1:8">
      <c r="B112" s="145">
        <f t="shared" ref="B112:B118" si="7">B111+1</f>
        <v>3</v>
      </c>
      <c r="C112" s="150" t="s">
        <v>56</v>
      </c>
      <c r="D112" s="147" t="s">
        <v>37</v>
      </c>
      <c r="E112" s="148">
        <v>2</v>
      </c>
      <c r="F112" s="150" t="s">
        <v>52</v>
      </c>
      <c r="G112" s="147" t="s">
        <v>292</v>
      </c>
      <c r="H112" s="148">
        <v>2</v>
      </c>
    </row>
    <row r="113" spans="2:8">
      <c r="B113" s="145">
        <f t="shared" si="7"/>
        <v>4</v>
      </c>
      <c r="C113" s="150" t="s">
        <v>148</v>
      </c>
      <c r="D113" s="147" t="s">
        <v>17</v>
      </c>
      <c r="E113" s="148">
        <v>2</v>
      </c>
      <c r="F113" s="150" t="s">
        <v>232</v>
      </c>
      <c r="G113" s="147" t="s">
        <v>17</v>
      </c>
      <c r="H113" s="148">
        <v>2</v>
      </c>
    </row>
    <row r="114" spans="2:8">
      <c r="B114" s="145">
        <f t="shared" si="7"/>
        <v>5</v>
      </c>
      <c r="C114" s="150" t="s">
        <v>149</v>
      </c>
      <c r="D114" s="147" t="s">
        <v>19</v>
      </c>
      <c r="E114" s="148">
        <v>2</v>
      </c>
      <c r="F114" s="150" t="s">
        <v>54</v>
      </c>
      <c r="G114" s="147" t="s">
        <v>298</v>
      </c>
      <c r="H114" s="148">
        <v>2</v>
      </c>
    </row>
    <row r="115" spans="2:8">
      <c r="B115" s="145">
        <f t="shared" si="7"/>
        <v>6</v>
      </c>
      <c r="C115" s="150" t="s">
        <v>150</v>
      </c>
      <c r="D115" s="147" t="s">
        <v>20</v>
      </c>
      <c r="E115" s="148">
        <v>2</v>
      </c>
      <c r="F115" s="150" t="s">
        <v>56</v>
      </c>
      <c r="G115" s="147" t="s">
        <v>300</v>
      </c>
      <c r="H115" s="148">
        <v>2</v>
      </c>
    </row>
    <row r="116" spans="2:8">
      <c r="B116" s="151">
        <f t="shared" si="7"/>
        <v>7</v>
      </c>
      <c r="C116" s="152" t="s">
        <v>57</v>
      </c>
      <c r="D116" s="153" t="s">
        <v>22</v>
      </c>
      <c r="E116" s="154">
        <v>2</v>
      </c>
      <c r="F116" s="152" t="s">
        <v>55</v>
      </c>
      <c r="G116" s="153" t="s">
        <v>299</v>
      </c>
      <c r="H116" s="154">
        <v>2</v>
      </c>
    </row>
    <row r="117" spans="2:8">
      <c r="B117" s="151">
        <f t="shared" si="7"/>
        <v>8</v>
      </c>
      <c r="C117" s="152" t="s">
        <v>59</v>
      </c>
      <c r="D117" s="153" t="s">
        <v>38</v>
      </c>
      <c r="E117" s="154">
        <v>2</v>
      </c>
      <c r="F117" s="152" t="s">
        <v>57</v>
      </c>
      <c r="G117" s="153" t="s">
        <v>38</v>
      </c>
      <c r="H117" s="154">
        <v>2</v>
      </c>
    </row>
    <row r="118" spans="2:8">
      <c r="B118" s="169">
        <f t="shared" si="7"/>
        <v>9</v>
      </c>
      <c r="C118" s="170" t="s">
        <v>152</v>
      </c>
      <c r="D118" s="171" t="s">
        <v>126</v>
      </c>
      <c r="E118" s="172">
        <v>2</v>
      </c>
      <c r="F118" s="152" t="s">
        <v>288</v>
      </c>
      <c r="G118" s="153" t="s">
        <v>288</v>
      </c>
      <c r="H118" s="173" t="s">
        <v>288</v>
      </c>
    </row>
    <row r="119" spans="2:8" ht="15" customHeight="1">
      <c r="B119" s="287" t="s">
        <v>89</v>
      </c>
      <c r="C119" s="287"/>
      <c r="D119" s="287"/>
      <c r="E119" s="155">
        <f>SUM(E110:E118)</f>
        <v>18</v>
      </c>
      <c r="F119" s="136"/>
      <c r="G119" s="137"/>
      <c r="H119" s="166">
        <f>SUM(H110:H118)</f>
        <v>16</v>
      </c>
    </row>
  </sheetData>
  <sortState ref="I28:J102">
    <sortCondition ref="I28"/>
  </sortState>
  <mergeCells count="63">
    <mergeCell ref="H63:H65"/>
    <mergeCell ref="H75:H77"/>
    <mergeCell ref="H78:H80"/>
    <mergeCell ref="H81:H83"/>
    <mergeCell ref="F67:G67"/>
    <mergeCell ref="H108:H109"/>
    <mergeCell ref="H88:H90"/>
    <mergeCell ref="H91:H93"/>
    <mergeCell ref="H94:H96"/>
    <mergeCell ref="F98:G98"/>
    <mergeCell ref="F20:G20"/>
    <mergeCell ref="F31:G31"/>
    <mergeCell ref="F43:G43"/>
    <mergeCell ref="F108:F109"/>
    <mergeCell ref="G108:G109"/>
    <mergeCell ref="F94:F96"/>
    <mergeCell ref="G94:G96"/>
    <mergeCell ref="F84:G84"/>
    <mergeCell ref="F54:G54"/>
    <mergeCell ref="E108:E109"/>
    <mergeCell ref="B119:D119"/>
    <mergeCell ref="A99:A102"/>
    <mergeCell ref="C102:D102"/>
    <mergeCell ref="A103:D103"/>
    <mergeCell ref="B108:B109"/>
    <mergeCell ref="C108:C109"/>
    <mergeCell ref="D108:D109"/>
    <mergeCell ref="A85:A98"/>
    <mergeCell ref="B88:B90"/>
    <mergeCell ref="E88:E90"/>
    <mergeCell ref="B91:B93"/>
    <mergeCell ref="E91:E93"/>
    <mergeCell ref="B94:B96"/>
    <mergeCell ref="E94:E96"/>
    <mergeCell ref="C98:D98"/>
    <mergeCell ref="A68:A84"/>
    <mergeCell ref="B75:B77"/>
    <mergeCell ref="E75:E77"/>
    <mergeCell ref="B78:B80"/>
    <mergeCell ref="E78:E80"/>
    <mergeCell ref="B81:B83"/>
    <mergeCell ref="E81:E83"/>
    <mergeCell ref="C84:D84"/>
    <mergeCell ref="A44:A54"/>
    <mergeCell ref="C54:D54"/>
    <mergeCell ref="B63:B65"/>
    <mergeCell ref="E63:E65"/>
    <mergeCell ref="C67:D67"/>
    <mergeCell ref="A11:A20"/>
    <mergeCell ref="C20:D20"/>
    <mergeCell ref="A21:A31"/>
    <mergeCell ref="C31:D31"/>
    <mergeCell ref="A32:A43"/>
    <mergeCell ref="C43:D43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45" right="0.25" top="0.5" bottom="0.5" header="0.3" footer="0.3"/>
  <pageSetup paperSize="9" scale="55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Word.Picture.8" shapeId="33793" r:id="rId4">
          <objectPr defaultSize="0" autoPict="0" r:id="rId5">
            <anchor moveWithCells="1">
              <from>
                <xdr:col>1</xdr:col>
                <xdr:colOff>85725</xdr:colOff>
                <xdr:row>0</xdr:row>
                <xdr:rowOff>28575</xdr:rowOff>
              </from>
              <to>
                <xdr:col>3</xdr:col>
                <xdr:colOff>228600</xdr:colOff>
                <xdr:row>4</xdr:row>
                <xdr:rowOff>19050</xdr:rowOff>
              </to>
            </anchor>
          </objectPr>
        </oleObject>
      </mc:Choice>
      <mc:Fallback>
        <oleObject progId="Word.Picture.8" shapeId="337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Transportasi</vt:lpstr>
      <vt:lpstr>Hidroteknik</vt:lpstr>
      <vt:lpstr>Struktur</vt:lpstr>
      <vt:lpstr>Gabungan</vt:lpstr>
      <vt:lpstr>Setara</vt:lpstr>
      <vt:lpstr>Gabungan!Print_Area</vt:lpstr>
      <vt:lpstr>Hidroteknik!Print_Area</vt:lpstr>
      <vt:lpstr>Setara!Print_Area</vt:lpstr>
      <vt:lpstr>Struktur!Print_Area</vt:lpstr>
      <vt:lpstr>Transportasi!Print_Area</vt:lpstr>
    </vt:vector>
  </TitlesOfParts>
  <Company>Haskoning Netherland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YRA</cp:lastModifiedBy>
  <cp:lastPrinted>2016-08-21T03:36:01Z</cp:lastPrinted>
  <dcterms:created xsi:type="dcterms:W3CDTF">2008-10-07T13:26:41Z</dcterms:created>
  <dcterms:modified xsi:type="dcterms:W3CDTF">2016-08-22T04:49:01Z</dcterms:modified>
</cp:coreProperties>
</file>